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ria 2016\"/>
    </mc:Choice>
  </mc:AlternateContent>
  <bookViews>
    <workbookView xWindow="0" yWindow="0" windowWidth="28800" windowHeight="11835" activeTab="2"/>
  </bookViews>
  <sheets>
    <sheet name="RIA 2016" sheetId="1" r:id="rId1"/>
    <sheet name="Tabella3Obiettivi" sheetId="3" r:id="rId2"/>
    <sheet name="PercPerditeAnni 2014-2016" sheetId="2" r:id="rId3"/>
  </sheets>
  <definedNames>
    <definedName name="_xlnm._FilterDatabase" localSheetId="0" hidden="1">'RIA 2016'!$A$2:$E$222</definedName>
    <definedName name="owssvr" localSheetId="1" hidden="1">Tabella3Obiettivi!$A$1:$J$9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2" i="2" l="1"/>
  <c r="G92" i="2"/>
  <c r="F92" i="2"/>
  <c r="E92" i="2"/>
  <c r="H90" i="2"/>
  <c r="J90" i="2" s="1"/>
  <c r="K90" i="2" s="1"/>
  <c r="H89" i="2"/>
  <c r="J89" i="2" s="1"/>
  <c r="K89" i="2" s="1"/>
  <c r="H88" i="2"/>
  <c r="J88" i="2" s="1"/>
  <c r="K88" i="2" s="1"/>
  <c r="H87" i="2"/>
  <c r="J87" i="2" s="1"/>
  <c r="K87" i="2" s="1"/>
  <c r="H86" i="2"/>
  <c r="J86" i="2" s="1"/>
  <c r="K86" i="2" s="1"/>
  <c r="H85" i="2"/>
  <c r="J85" i="2" s="1"/>
  <c r="K85" i="2" s="1"/>
  <c r="H84" i="2"/>
  <c r="J84" i="2" s="1"/>
  <c r="K84" i="2" s="1"/>
  <c r="H83" i="2"/>
  <c r="J83" i="2" s="1"/>
  <c r="K83" i="2" s="1"/>
  <c r="H82" i="2"/>
  <c r="J82" i="2" s="1"/>
  <c r="K82" i="2" s="1"/>
  <c r="H81" i="2"/>
  <c r="H80" i="2"/>
  <c r="H79" i="2"/>
  <c r="J79" i="2" s="1"/>
  <c r="K79" i="2" s="1"/>
  <c r="H78" i="2"/>
  <c r="J78" i="2" s="1"/>
  <c r="K78" i="2" s="1"/>
  <c r="H77" i="2"/>
  <c r="J77" i="2" s="1"/>
  <c r="K77" i="2" s="1"/>
  <c r="H76" i="2"/>
  <c r="J76" i="2" s="1"/>
  <c r="K76" i="2" s="1"/>
  <c r="H75" i="2"/>
  <c r="J75" i="2" s="1"/>
  <c r="K75" i="2" s="1"/>
  <c r="H74" i="2"/>
  <c r="J74" i="2" s="1"/>
  <c r="K74" i="2" s="1"/>
  <c r="H73" i="2"/>
  <c r="J73" i="2" s="1"/>
  <c r="K73" i="2" s="1"/>
  <c r="H72" i="2"/>
  <c r="J72" i="2" s="1"/>
  <c r="K72" i="2" s="1"/>
  <c r="H71" i="2"/>
  <c r="J71" i="2" s="1"/>
  <c r="K71" i="2" s="1"/>
  <c r="H70" i="2"/>
  <c r="J70" i="2" s="1"/>
  <c r="K70" i="2" s="1"/>
  <c r="H69" i="2"/>
  <c r="J69" i="2" s="1"/>
  <c r="K69" i="2" s="1"/>
  <c r="H68" i="2"/>
  <c r="J68" i="2" s="1"/>
  <c r="K68" i="2" s="1"/>
  <c r="H67" i="2"/>
  <c r="J67" i="2" s="1"/>
  <c r="K67" i="2" s="1"/>
  <c r="H66" i="2"/>
  <c r="J66" i="2" s="1"/>
  <c r="K66" i="2" s="1"/>
  <c r="H65" i="2"/>
  <c r="J65" i="2" s="1"/>
  <c r="K65" i="2" s="1"/>
  <c r="H64" i="2"/>
  <c r="J64" i="2" s="1"/>
  <c r="K64" i="2" s="1"/>
  <c r="H63" i="2"/>
  <c r="J63" i="2" s="1"/>
  <c r="K63" i="2" s="1"/>
  <c r="H62" i="2"/>
  <c r="I57" i="2"/>
  <c r="G57" i="2"/>
  <c r="F57" i="2"/>
  <c r="E57" i="2"/>
  <c r="H55" i="2"/>
  <c r="J55" i="2" s="1"/>
  <c r="K55" i="2" s="1"/>
  <c r="H54" i="2"/>
  <c r="J54" i="2" s="1"/>
  <c r="K54" i="2" s="1"/>
  <c r="H53" i="2"/>
  <c r="J53" i="2" s="1"/>
  <c r="K53" i="2" s="1"/>
  <c r="H52" i="2"/>
  <c r="J52" i="2" s="1"/>
  <c r="K52" i="2" s="1"/>
  <c r="H51" i="2"/>
  <c r="J51" i="2" s="1"/>
  <c r="K51" i="2" s="1"/>
  <c r="H50" i="2"/>
  <c r="J50" i="2" s="1"/>
  <c r="K50" i="2" s="1"/>
  <c r="H49" i="2"/>
  <c r="J49" i="2" s="1"/>
  <c r="K49" i="2" s="1"/>
  <c r="H48" i="2"/>
  <c r="J48" i="2" s="1"/>
  <c r="K48" i="2" s="1"/>
  <c r="H47" i="2"/>
  <c r="J47" i="2" s="1"/>
  <c r="K47" i="2" s="1"/>
  <c r="H46" i="2"/>
  <c r="H45" i="2"/>
  <c r="H44" i="2"/>
  <c r="H43" i="2"/>
  <c r="J43" i="2" s="1"/>
  <c r="K43" i="2" s="1"/>
  <c r="H42" i="2"/>
  <c r="J42" i="2" s="1"/>
  <c r="K42" i="2" s="1"/>
  <c r="H41" i="2"/>
  <c r="J41" i="2" s="1"/>
  <c r="K41" i="2" s="1"/>
  <c r="H40" i="2"/>
  <c r="J40" i="2" s="1"/>
  <c r="K40" i="2" s="1"/>
  <c r="H39" i="2"/>
  <c r="J39" i="2" s="1"/>
  <c r="K39" i="2" s="1"/>
  <c r="H38" i="2"/>
  <c r="J38" i="2" s="1"/>
  <c r="K38" i="2" s="1"/>
  <c r="H37" i="2"/>
  <c r="J37" i="2" s="1"/>
  <c r="K37" i="2" s="1"/>
  <c r="H36" i="2"/>
  <c r="J36" i="2" s="1"/>
  <c r="K36" i="2" s="1"/>
  <c r="H34" i="2"/>
  <c r="I29" i="2"/>
  <c r="G29" i="2"/>
  <c r="F29" i="2"/>
  <c r="E29" i="2"/>
  <c r="H27" i="2"/>
  <c r="J27" i="2" s="1"/>
  <c r="K27" i="2" s="1"/>
  <c r="H26" i="2"/>
  <c r="J26" i="2" s="1"/>
  <c r="K26" i="2" s="1"/>
  <c r="H25" i="2"/>
  <c r="J25" i="2" s="1"/>
  <c r="K25" i="2" s="1"/>
  <c r="H24" i="2"/>
  <c r="J24" i="2" s="1"/>
  <c r="K24" i="2" s="1"/>
  <c r="H23" i="2"/>
  <c r="J23" i="2" s="1"/>
  <c r="K23" i="2" s="1"/>
  <c r="H22" i="2"/>
  <c r="J22" i="2" s="1"/>
  <c r="K22" i="2" s="1"/>
  <c r="H21" i="2"/>
  <c r="J21" i="2" s="1"/>
  <c r="K21" i="2" s="1"/>
  <c r="H20" i="2"/>
  <c r="J20" i="2" s="1"/>
  <c r="K20" i="2" s="1"/>
  <c r="H19" i="2"/>
  <c r="H18" i="2"/>
  <c r="H17" i="2"/>
  <c r="H16" i="2"/>
  <c r="J16" i="2" s="1"/>
  <c r="K16" i="2" s="1"/>
  <c r="H15" i="2"/>
  <c r="J15" i="2" s="1"/>
  <c r="K15" i="2" s="1"/>
  <c r="H14" i="2"/>
  <c r="J14" i="2" s="1"/>
  <c r="K14" i="2" s="1"/>
  <c r="H13" i="2"/>
  <c r="J13" i="2" s="1"/>
  <c r="K13" i="2" s="1"/>
  <c r="H12" i="2"/>
  <c r="J12" i="2" s="1"/>
  <c r="K12" i="2" s="1"/>
  <c r="H11" i="2"/>
  <c r="J11" i="2" s="1"/>
  <c r="K11" i="2" s="1"/>
  <c r="H10" i="2"/>
  <c r="J10" i="2" s="1"/>
  <c r="K10" i="2" s="1"/>
  <c r="H9" i="2"/>
  <c r="J9" i="2" s="1"/>
  <c r="K9" i="2" s="1"/>
  <c r="H8" i="2"/>
  <c r="J8" i="2" s="1"/>
  <c r="K8" i="2" s="1"/>
  <c r="D29" i="2" l="1"/>
  <c r="D57" i="2"/>
  <c r="J34" i="2"/>
  <c r="J17" i="2"/>
  <c r="K17" i="2" s="1"/>
  <c r="J44" i="2"/>
  <c r="K44" i="2" s="1"/>
  <c r="H92" i="2"/>
  <c r="J62" i="2"/>
  <c r="D92" i="2"/>
  <c r="H35" i="2"/>
  <c r="J35" i="2" s="1"/>
  <c r="K35" i="2" s="1"/>
  <c r="H7" i="2"/>
  <c r="J7" i="2" l="1"/>
  <c r="H29" i="2"/>
  <c r="K34" i="2"/>
  <c r="J57" i="2"/>
  <c r="J92" i="2"/>
  <c r="K92" i="2" s="1"/>
  <c r="K62" i="2"/>
  <c r="H57" i="2"/>
  <c r="K57" i="2" l="1"/>
  <c r="K7" i="2"/>
  <c r="J29" i="2"/>
  <c r="K29" i="2" s="1"/>
</calcChain>
</file>

<file path=xl/comments1.xml><?xml version="1.0" encoding="utf-8"?>
<comments xmlns="http://schemas.openxmlformats.org/spreadsheetml/2006/main">
  <authors>
    <author>vittoriobellicini</author>
  </authors>
  <commentList>
    <comment ref="K5" authorId="0" shapeId="0">
      <text>
        <r>
          <rPr>
            <sz val="9"/>
            <color indexed="81"/>
            <rFont val="Tahoma"/>
            <family val="2"/>
          </rPr>
          <t>&lt; 15% bianco
15 - 25% giallo
&gt; 25% arancione</t>
        </r>
      </text>
    </comment>
    <comment ref="K32" authorId="0" shapeId="0">
      <text>
        <r>
          <rPr>
            <sz val="9"/>
            <color indexed="81"/>
            <rFont val="Tahoma"/>
            <family val="2"/>
          </rPr>
          <t>&lt; 15% bianco
15 - 25% giallo
&gt; 25% arancione</t>
        </r>
      </text>
    </comment>
    <comment ref="K60" authorId="0" shapeId="0">
      <text>
        <r>
          <rPr>
            <sz val="9"/>
            <color indexed="81"/>
            <rFont val="Tahoma"/>
            <family val="2"/>
          </rPr>
          <t>&lt; 15% bianco
15 - 25% giallo
&gt; 25% arancione</t>
        </r>
      </text>
    </comment>
  </commentList>
</comments>
</file>

<file path=xl/connections.xml><?xml version="1.0" encoding="utf-8"?>
<connections xmlns="http://schemas.openxmlformats.org/spreadsheetml/2006/main">
  <connection id="1" odcFile="C:\Users\amanda.bergami\AppData\Local\Microsoft\Windows\Temporary Internet Files\Content.IE5\W6M7GNVH\owssvr.iqy" keepAlive="1" name="owssvr" type="5" refreshedVersion="6" minRefreshableVersion="3" saveData="1">
    <dbPr connection="Provider=Microsoft.Office.List.OLEDB.2.0;Data Source=&quot;&quot;;ApplicationName=Excel;Version=12.0.0.0" command="&lt;LIST&gt;&lt;VIEWGUID&gt;{9FACA27F-3681-4EC9-BB97-C679906F4DA4}&lt;/VIEWGUID&gt;&lt;LISTNAME&gt;{AF3EB74E-E7BC-4007-9BE5-C83ABEC16AD1}&lt;/LISTNAME&gt;&lt;LISTWEB&gt;https://intranet.brianzacque.it/_vti_bin&lt;/LISTWEB&gt;&lt;LISTSUBWEB&gt;&lt;/LISTSUBWEB&gt;&lt;ROOTFOLDER&gt;/Lists/Piano_Inteventi_2016_2019&lt;/ROOTFOLDER&gt;&lt;/LIST&gt;" commandType="5"/>
  </connection>
</connections>
</file>

<file path=xl/sharedStrings.xml><?xml version="1.0" encoding="utf-8"?>
<sst xmlns="http://schemas.openxmlformats.org/spreadsheetml/2006/main" count="686" uniqueCount="415">
  <si>
    <t>A. Area tecnico - ingegneristica:</t>
  </si>
  <si>
    <t>a. servizio acquedotto:</t>
  </si>
  <si>
    <t>b. servizio fognatura;</t>
  </si>
  <si>
    <t>c. servizio depurazione;</t>
  </si>
  <si>
    <t>d. attività di laboratorio;</t>
  </si>
  <si>
    <t>e. controllo utenze non domestiche;</t>
  </si>
  <si>
    <t>f. impatto ambientale (consumi, emissioni, rifiuti);</t>
  </si>
  <si>
    <t>g. implementazione studi, piani e strumenti informativi.</t>
  </si>
  <si>
    <t>·         ricognizione delle infrastrutture idriche:</t>
  </si>
  <si>
    <t xml:space="preserve">o   Pozzi </t>
  </si>
  <si>
    <t>·         Rilievo/modellazione per Comune</t>
  </si>
  <si>
    <t>·         qualità dell’acqua: n° campioni; n° analisi non conformi ¸ n° analisi totali</t>
  </si>
  <si>
    <t>·         ricognizione delle infrastrutture fognarie</t>
  </si>
  <si>
    <t>·         stato di conservazione delle reti</t>
  </si>
  <si>
    <t>·         rilievo/modellazione/piani fognari</t>
  </si>
  <si>
    <t>·         cadenza pulizia/manutenzione</t>
  </si>
  <si>
    <t>·         misure sulla rete fognaria (pluviometri, misure di portata)</t>
  </si>
  <si>
    <t>·         struttura/trattamenti impianto (dati principali)</t>
  </si>
  <si>
    <t>·         emissioni odorigene</t>
  </si>
  <si>
    <t>·         N. scarichi (x “ tipologia”) autorizzati per bacino;</t>
  </si>
  <si>
    <t>·         N. scarichi campionati per bacino;</t>
  </si>
  <si>
    <t>·         N. superi per bacino;</t>
  </si>
  <si>
    <t xml:space="preserve">·         N. aziende ancora in deroga per bacino Monza (con piano di rientro in corso…) </t>
  </si>
  <si>
    <t>·         rifiuti (smaltimento fanghi)</t>
  </si>
  <si>
    <t>·         consumi/efficientamento energetico</t>
  </si>
  <si>
    <t>·         webGis</t>
  </si>
  <si>
    <t>B. Area economico - finanziaria e tariffaria:</t>
  </si>
  <si>
    <t>C. Area soddisfazione dell’utenza:</t>
  </si>
  <si>
    <t>a.    accessibilità al servizio</t>
  </si>
  <si>
    <t>b.    sportelli al pubblico servizio acquedotto</t>
  </si>
  <si>
    <t>·         tempo per la comunicazione dell’avvenuta attivazione, riattivazione, subentro, cessazione, voltura</t>
  </si>
  <si>
    <t>c.    tempi di attesa agli sportelli</t>
  </si>
  <si>
    <t>d.    svolgimento di pratiche per via telefonica e tramite collegamento al sito internet</t>
  </si>
  <si>
    <t>·         accessibilità al servizio telefonico</t>
  </si>
  <si>
    <t>·         tempo medio di attesa per il servizio telefonico</t>
  </si>
  <si>
    <t>·         livello di servizio telefonico</t>
  </si>
  <si>
    <t>e.    rispetto per gli appuntamenti concordati</t>
  </si>
  <si>
    <t>·         tempo massimo per l’appuntamento concordato</t>
  </si>
  <si>
    <t>·         preavviso minimo per la disdetta dell’appuntamento concordato</t>
  </si>
  <si>
    <t>f.     assicurazione contro le perdite occulte</t>
  </si>
  <si>
    <t>g.    fatturazione e tariffe</t>
  </si>
  <si>
    <t>h.    rateizzazione dei pagamenti</t>
  </si>
  <si>
    <t>·         tempo per la risposta a richieste scritte di rettifica di fatturazione</t>
  </si>
  <si>
    <t>j.      gestione delle morosità</t>
  </si>
  <si>
    <t>k.    continuità del servizio/pronto intervento</t>
  </si>
  <si>
    <t>·         tempo di arrivo sul luogo di chiamata per pronto intervento</t>
  </si>
  <si>
    <t>·         tempo di risposta alla chiamata di pronto intervento</t>
  </si>
  <si>
    <t>m.   tempo di esecuzione dell’allaccio idrico complesso</t>
  </si>
  <si>
    <t>·         rispetto degli STANDARD SPECIFICI</t>
  </si>
  <si>
    <t>a.    fascia di puntualità per gli appuntamenti</t>
  </si>
  <si>
    <t>b.    periodicità fatturazione</t>
  </si>
  <si>
    <t>c.    tempo per l’emissione della fattura</t>
  </si>
  <si>
    <t>d.    termine per il pagamento della fattura per il servizio erogato acquedotto/fognatura/depurazione</t>
  </si>
  <si>
    <t>e.    tempo di rettifica di fatturazione</t>
  </si>
  <si>
    <t>f.     tempo di riattivazione della fornitura in seguito a disattivazione per morosità</t>
  </si>
  <si>
    <t>·         tempo di preventivazione per lavori senza sopralluogo</t>
  </si>
  <si>
    <t>·         tempo di preventivazione per lavori con sopralluogo</t>
  </si>
  <si>
    <t>·         tempo di esecuzione di lavori semplici</t>
  </si>
  <si>
    <t>h.    tempo di preventivazione per la domanda di allacciamento all’acquedotto</t>
  </si>
  <si>
    <t>·         tempo di preventivazione per allaccio idrico senza sopralluogo</t>
  </si>
  <si>
    <t>·         tempo di preventivazione per allaccio idrico con sopralluogo</t>
  </si>
  <si>
    <t>i. tempo di esecuzione dell’allacciamento idrico</t>
  </si>
  <si>
    <t>·         tempo di esecuzione idrico che comporta l’esecuzione di lavoro semplice</t>
  </si>
  <si>
    <t>l.      modalità e tempo di attivazione della fornitura</t>
  </si>
  <si>
    <t>m.   modalità e tempo di disattivazione della fornitura</t>
  </si>
  <si>
    <t>o.    modalità e tempo di voltura del contatore</t>
  </si>
  <si>
    <t>·         tempo di esecuzione della voltura</t>
  </si>
  <si>
    <t>p.    modalità e tempo di riattivazione e subentro nella fornitura</t>
  </si>
  <si>
    <t>·         tempo di riattivazione, ovvero di subentro nella fornitura senza modifiche alla portata del misuratore</t>
  </si>
  <si>
    <t>q.    chiusura del rapporto contrattuale/restituzione del deposito cauzionale</t>
  </si>
  <si>
    <t>·         tempo di intervento per la verifica del misuratore</t>
  </si>
  <si>
    <t>·         tempo di comunicazione dell’esito della verifica del misuratore effettuata in loco</t>
  </si>
  <si>
    <t>·         tempo di sostituzione del misuratore malfunzionante</t>
  </si>
  <si>
    <t>·         tempo di comunicazione dell’esito della verifica del misuratore effettuata in laboratorio</t>
  </si>
  <si>
    <t>·         tempo di intervento per la verifica del livello di pressione</t>
  </si>
  <si>
    <t>·         tempo di comunicazione dell’esito della verifica del livello di pressione</t>
  </si>
  <si>
    <t>·         tempo di preventivazione per allaccio fognario senza sopralluogo</t>
  </si>
  <si>
    <t>·         tempo di preventivazione per allaccio fognario con sopralluogo</t>
  </si>
  <si>
    <t>u.    tempo di esecuzione dell’allacciamento fognario di una nuova utenza fognaria</t>
  </si>
  <si>
    <t>·         tempo di esecuzione dell’allaccio fognario che comporta l’esecuzione di lavoro semplice</t>
  </si>
  <si>
    <t>v.    tempo di esecuzione dell’allaccio fognario complesso</t>
  </si>
  <si>
    <t>w.   tempo per la risposta a reclami</t>
  </si>
  <si>
    <t>x.    tempo per la risposta a richieste scritte di informazioni</t>
  </si>
  <si>
    <t>b. Customer Satisfaction.</t>
  </si>
  <si>
    <t>·         Valutazione servizi offerti</t>
  </si>
  <si>
    <t>Responsabile</t>
  </si>
  <si>
    <t>Tempi</t>
  </si>
  <si>
    <t>Annotazioni</t>
  </si>
  <si>
    <t>Staff DT</t>
  </si>
  <si>
    <t>PROG</t>
  </si>
  <si>
    <t>STAFF DT/LAB</t>
  </si>
  <si>
    <t>FOGNATURA</t>
  </si>
  <si>
    <t>COMMERCIALE</t>
  </si>
  <si>
    <t xml:space="preserve">DEPURAZIONE </t>
  </si>
  <si>
    <t>EM</t>
  </si>
  <si>
    <t>LAB</t>
  </si>
  <si>
    <t>TAI</t>
  </si>
  <si>
    <t xml:space="preserve"> SIT</t>
  </si>
  <si>
    <t>SIT</t>
  </si>
  <si>
    <t>o   Km rete idrica/tipologia materiali ove noto</t>
  </si>
  <si>
    <t>·         perdite in % per ogni Comune/m3 sollevati</t>
  </si>
  <si>
    <t>Staff DT/COM</t>
  </si>
  <si>
    <r>
      <rPr>
        <sz val="11"/>
        <color theme="1"/>
        <rFont val="Calibri"/>
        <family val="2"/>
      </rPr>
      <t>*</t>
    </r>
    <r>
      <rPr>
        <sz val="11"/>
        <color theme="1"/>
        <rFont val="Calibri"/>
        <family val="2"/>
        <scheme val="minor"/>
      </rPr>
      <t xml:space="preserve"> condotte acque bianche</t>
    </r>
  </si>
  <si>
    <r>
      <t xml:space="preserve"> </t>
    </r>
    <r>
      <rPr>
        <sz val="11"/>
        <color theme="1"/>
        <rFont val="Calibri"/>
        <family val="2"/>
      </rPr>
      <t>*</t>
    </r>
    <r>
      <rPr>
        <sz val="11"/>
        <color theme="1"/>
        <rFont val="Calibri"/>
        <family val="2"/>
        <scheme val="minor"/>
      </rPr>
      <t>condotte acque miste</t>
    </r>
  </si>
  <si>
    <t>o   km rete fognaria/tipologia materiali ove noto:</t>
  </si>
  <si>
    <t>suddividere le tipologie di materiali con indicazione di materiali non noti</t>
  </si>
  <si>
    <t xml:space="preserve">·         Tempo ritorno dimensionamento/ frequenza allagamenti </t>
  </si>
  <si>
    <t>PROGETTAZIONE/FOGNATURA</t>
  </si>
  <si>
    <t>·         anagrafica con utenze idriche a cui non viene fatturata dep/fog</t>
  </si>
  <si>
    <t>prevedere valutazione situazione di effettiva esenzione da quelle da regolarizzare</t>
  </si>
  <si>
    <t>·         valori limite allo scarico/superamenti</t>
  </si>
  <si>
    <r>
      <t>·    </t>
    </r>
    <r>
      <rPr>
        <b/>
        <sz val="11"/>
        <color theme="1"/>
        <rFont val="Calibri"/>
        <family val="2"/>
        <scheme val="minor"/>
      </rPr>
      <t>     rispetto degli STANDARD GENERALI</t>
    </r>
  </si>
  <si>
    <t>a. rispetto della Carta dei Servizi:</t>
  </si>
  <si>
    <t>comparazione precedente e nuova versione</t>
  </si>
  <si>
    <t>QAES/UFFICIO LEGALE</t>
  </si>
  <si>
    <t>COMMERCIALE/FOGNATURA/     ACQUEDOTTO</t>
  </si>
  <si>
    <t>Attiva dal 1 gennaio 2017 breve descrzione del servizio offerto</t>
  </si>
  <si>
    <t>DIREZIONE TECNICA</t>
  </si>
  <si>
    <t>COMMERCIALE/FOGNATURA/       ACQUEDOTTO</t>
  </si>
  <si>
    <t>NON PREVISTI</t>
  </si>
  <si>
    <t>NON PREVISTO</t>
  </si>
  <si>
    <t>COMMERCIALE/ACQUEDOTTO</t>
  </si>
  <si>
    <t>ACQUEDOTTO RETI</t>
  </si>
  <si>
    <t>IMPIANTI ACQUEDOTTO</t>
  </si>
  <si>
    <t>NON PREVISTA</t>
  </si>
  <si>
    <t>QAES</t>
  </si>
  <si>
    <t xml:space="preserve">·         tempo medio di attesa </t>
  </si>
  <si>
    <t>·         tempo massimo di attesa</t>
  </si>
  <si>
    <t xml:space="preserve">i.      contestazioni relative alla fattura </t>
  </si>
  <si>
    <t>·    richieste di rettifica di fatturazione</t>
  </si>
  <si>
    <t>l.      tempo di esecuzione dell'allaccio fognario complesso</t>
  </si>
  <si>
    <t>g.    tempi caratteristici del rapporto contrattuale con l’utente:</t>
  </si>
  <si>
    <t>FOGNATURA/ACQUEDOTTO</t>
  </si>
  <si>
    <t>·         tempo di riattivazione, ovvero di subentro nella fornitura con modifiche alla portata del misuratore</t>
  </si>
  <si>
    <t>r.     guasti, malfunzionamenti e verifiche:</t>
  </si>
  <si>
    <t>s.     verifica pressione minima:</t>
  </si>
  <si>
    <t>t.      tempo di preventivazione per nuovo allacciamento alla fognatura:</t>
  </si>
  <si>
    <t>STAFF DIREZIONE TECNICO/QAES</t>
  </si>
  <si>
    <t>D. Obiettivi e scadenze soggetti a penali/sanzioni da parte dell’EGA:</t>
  </si>
  <si>
    <t>TABELLA 1.</t>
  </si>
  <si>
    <t xml:space="preserve">OBIETTIVO </t>
  </si>
  <si>
    <t>(art.2 del disciplinare)</t>
  </si>
  <si>
    <t>SCADENZA</t>
  </si>
  <si>
    <t>PERCENTUALE RAGGIUNTA</t>
  </si>
  <si>
    <t>OBIETTIVO RAGGIUNTO (SI/NO)</t>
  </si>
  <si>
    <t>Elaborazione di un Progetto di Accesso al Portale Aziendale da Comuni soci, EGA, Regione Lombardia, AEEGSI</t>
  </si>
  <si>
    <t>Entro 12 mesi dalla sottoscrizione della Convenzione</t>
  </si>
  <si>
    <t>Messa in produzione del Portale Aziendale ed elaborazione di ulteriori progetti</t>
  </si>
  <si>
    <t>Entro 24 mesi dalla sottoscrizione della Convenzione</t>
  </si>
  <si>
    <t xml:space="preserve">Rilevazione delle reti acquedottistiche esistenti e loro georeferenziazione sul SIT aziendale </t>
  </si>
  <si>
    <t>Entro il quarto anno dalla sottoscrizione della Convenzione</t>
  </si>
  <si>
    <t>TABELLA 2.</t>
  </si>
  <si>
    <t>(art. 24 del disciplinare)</t>
  </si>
  <si>
    <t>Raggiungimento/mantenimento dei livelli minimi di servizio nonché degli standard generali definiti nella Carta dei Servizi</t>
  </si>
  <si>
    <t>Entro i termini previsti dalla Carta dei Servizi</t>
  </si>
  <si>
    <t>vedasi dettaglio punto c</t>
  </si>
  <si>
    <t>TABELLA 4.</t>
  </si>
  <si>
    <t>OBIETTIVO</t>
  </si>
  <si>
    <t>Entro il 31 dicembre</t>
  </si>
  <si>
    <t>TABELLA 3.</t>
  </si>
  <si>
    <t>RESPONSABILE</t>
  </si>
  <si>
    <t>PERCENTUALE RAGGIUNTA OBIETTIVO RAGGIUNTO (SI/NO)</t>
  </si>
  <si>
    <t>PRESIDENZA/DIREZIONE TECNICA</t>
  </si>
  <si>
    <t>OBIETTIVO (INDICATORE)</t>
  </si>
  <si>
    <t>Rinnovamento/sostituzione a rottura elettropompe (Sostituzione del 100% delle elettropompe non più funzionanti)</t>
  </si>
  <si>
    <t>Telecontrollo (Installazione almeno del 90% degli impianti previsti all’anno)</t>
  </si>
  <si>
    <t>Case dell’acqua (Installazione del 100% delle case dell’acqua previste all’anno)</t>
  </si>
  <si>
    <t>Sostituzione contatori utenza (Sostituzione almeno del 90% dei contatori previsti all’anno)</t>
  </si>
  <si>
    <t>Manutenzione straordinaria (Esecuzione almeno del 95% delle manutenzioni straordinarie programmate nell’anno)</t>
  </si>
  <si>
    <t>Esecuzione Interventi da Programma degli Interventi (Realizzazione dell’80% degli interventi previsti nell’anno (importi lordi)</t>
  </si>
  <si>
    <t>DIREZIONE TECNICA/
DIREZIONE PROGETTAZIONE</t>
  </si>
  <si>
    <t>PERCENTUALE RAGGIUNTA  OBIETTIVO RAGGIUNTO (SI/NO)</t>
  </si>
  <si>
    <t>Impegni assunti con l’adozione dei Piani e documenti previsti nella convenzione agli artt. 12 (inventario beni proprietà e in concessione), 31 (rif. Standard generali della Carta dei Servizi) e 33 (rif. obiettivi sezione c)</t>
  </si>
  <si>
    <t>V Tabella 5</t>
  </si>
  <si>
    <t>entro 15 giorni dall'approvazione del bilancio</t>
  </si>
  <si>
    <t>DA DEFINIRE</t>
  </si>
  <si>
    <t>Indice di economicità generale</t>
  </si>
  <si>
    <t>P</t>
  </si>
  <si>
    <t>Valore della produzione / Costi della produzione</t>
  </si>
  <si>
    <t>CdP</t>
  </si>
  <si>
    <t>deve assumere valori &gt;1</t>
  </si>
  <si>
    <t>ROE</t>
  </si>
  <si>
    <t>UTILE NETTO</t>
  </si>
  <si>
    <t>INDICA IL GRADO DI ECONOMICITA' ED EFFICIENZA DELL'AZIENDA</t>
  </si>
  <si>
    <t>PN</t>
  </si>
  <si>
    <t>ROI</t>
  </si>
  <si>
    <t>REDDITO OPERATIVO</t>
  </si>
  <si>
    <t xml:space="preserve">INDICA QUANTO L'IMPRESA GENERA REDDITIVITA' ATTRAVERSO </t>
  </si>
  <si>
    <t>CAPITALE INVESTITO (TOT. ATTIVO)</t>
  </si>
  <si>
    <t>LA GESTIONE CARATTERISTICA</t>
  </si>
  <si>
    <t>ROS</t>
  </si>
  <si>
    <t xml:space="preserve">REDDITO OPERATIVO </t>
  </si>
  <si>
    <t>Dipende dalle relazioni esistenti tra ricavi e costi operativi ed esprime la capacità di profitto ottenibile nel corso del ciclo: acquisti di materie prime, lavorazione, vendita prodotto finito.</t>
  </si>
  <si>
    <t>RICAVI DI VENDITA</t>
  </si>
  <si>
    <t>Esso misura il margine operativo su ciascuna unità monetaria ed è particolarmente utile per valutare l'efficienza di segmenti diversi di vendita (divisioni di prodotto o territoriali, ecc.)</t>
  </si>
  <si>
    <t>EBIT</t>
  </si>
  <si>
    <t>EBITDA</t>
  </si>
  <si>
    <t>INCIDENZA DEI MARGINI SUI RICAVI</t>
  </si>
  <si>
    <t>RICAVI  A1</t>
  </si>
  <si>
    <t>RICAVI  A1+A5</t>
  </si>
  <si>
    <t>VALORE DELLA PRODUZIONE PER MC</t>
  </si>
  <si>
    <t>VdP</t>
  </si>
  <si>
    <t>mc erogati di competenza</t>
  </si>
  <si>
    <t>COSTI DELLA PRODUZIONE PER MC</t>
  </si>
  <si>
    <t>n. dipendenti</t>
  </si>
  <si>
    <t>VA/NUMERO DIPENDENTI</t>
  </si>
  <si>
    <t>VALORE AGGIUNTO</t>
  </si>
  <si>
    <r>
      <t xml:space="preserve">indica quante parte del VA viene prodotto </t>
    </r>
    <r>
      <rPr>
        <i/>
        <sz val="11"/>
        <color rgb="FF000000"/>
        <rFont val="Calibri"/>
        <family val="2"/>
      </rPr>
      <t>ipoteticamente</t>
    </r>
    <r>
      <rPr>
        <sz val="11"/>
        <color rgb="FF000000"/>
        <rFont val="Calibri"/>
        <family val="2"/>
      </rPr>
      <t xml:space="preserve"> ed </t>
    </r>
    <r>
      <rPr>
        <i/>
        <sz val="11"/>
        <color rgb="FF000000"/>
        <rFont val="Calibri"/>
        <family val="2"/>
      </rPr>
      <t>individualmente</t>
    </r>
    <r>
      <rPr>
        <sz val="11"/>
        <color rgb="FF000000"/>
        <rFont val="Calibri"/>
        <family val="2"/>
      </rPr>
      <t xml:space="preserve"> da ciascun operatore </t>
    </r>
    <r>
      <rPr>
        <i/>
        <sz val="11"/>
        <color rgb="FF000000"/>
        <rFont val="Calibri"/>
        <family val="2"/>
      </rPr>
      <t>pro-quota</t>
    </r>
    <r>
      <rPr>
        <sz val="11"/>
        <color rgb="FF000000"/>
        <rFont val="Calibri"/>
        <family val="2"/>
      </rPr>
      <t xml:space="preserve"> presente nella struttura aziendale.</t>
    </r>
  </si>
  <si>
    <t>N° DIPENDENTI</t>
  </si>
  <si>
    <t>INDICE DI COPERTURA DEL MOL</t>
  </si>
  <si>
    <t>INDICA QUANTE VOLTE GLI  UTILI DELLA GESTIONE CARATTERISTICA COPRONO I COSTI FINANZIARI DEL DEBITO. SE &lt;3 E' INDICE DI SITUAZIONI PROBLEMATICHE.</t>
  </si>
  <si>
    <t>ONERI FINANZIARI</t>
  </si>
  <si>
    <t>VA/VDP</t>
  </si>
  <si>
    <t>Il valore aggiunto rispetto al valore della produzione indica quanta parte del valore della produzione residua dopo il soddisfacimento dei costi operativi esterni.</t>
  </si>
  <si>
    <t>VALORE DELLA PRODUZIONE</t>
  </si>
  <si>
    <t>Per costi esterni si intendono tutti i costi direttamente legati al processo produttivo escluso il personale: approvvigionamento delle risorse, servizi, godimento beni di terzi e variazione delle rimanenze di materie prime, sussidiarie, di consumo e merci.</t>
  </si>
  <si>
    <t>In altri termini rappresenta l’incidenza dei costi operativi rispetto al valore aggiunto</t>
  </si>
  <si>
    <t>Margine primario di struttura</t>
  </si>
  <si>
    <t>Mezzi propri - Attivo fisso</t>
  </si>
  <si>
    <r>
      <t>NB.</t>
    </r>
    <r>
      <rPr>
        <sz val="11"/>
        <color rgb="FF000000"/>
        <rFont val="Calibri"/>
        <family val="2"/>
        <scheme val="minor"/>
      </rPr>
      <t xml:space="preserve"> </t>
    </r>
    <r>
      <rPr>
        <b/>
        <sz val="11"/>
        <color rgb="FF000000"/>
        <rFont val="Calibri"/>
        <family val="2"/>
        <scheme val="minor"/>
      </rPr>
      <t xml:space="preserve">Un margine di struttura primario positivo si riscontra con molta difficoltà nella pratica aziendale. </t>
    </r>
  </si>
  <si>
    <t>Quoziente primario di struttura</t>
  </si>
  <si>
    <t>Mezzi propri</t>
  </si>
  <si>
    <t xml:space="preserve"> Attivo fisso</t>
  </si>
  <si>
    <t>Margine secondario di struttura</t>
  </si>
  <si>
    <t>(Mezzi propri + Passività consolidate) - Attivo fisso</t>
  </si>
  <si>
    <t>Se positivo esso segnala che il capitale permanente finanzia anche parte dell’attivo circolante, con una struttura fonti-impieghi che risulta equilibrata.</t>
  </si>
  <si>
    <t>Se negativo si evidenzia una sostanziale incapacità del capitale</t>
  </si>
  <si>
    <t xml:space="preserve">permanente a coprire le attività immobilizzate, che saranno in parte finanziate con passività correnti. </t>
  </si>
  <si>
    <t>Quoziente secondario di struttura</t>
  </si>
  <si>
    <t>(Mezzi propri + Passività consolidate) / Attivo fisso</t>
  </si>
  <si>
    <t>PESO DELLE IMMOBILIZZAZIONI</t>
  </si>
  <si>
    <t>SONO 2 INDICATORI COMPLEMENTARI E STANNO AD INDICARE L'INCIDENZA DI CIASCUNO DEI DUE NUMERATORI SUL CAPITALE INVESTITO</t>
  </si>
  <si>
    <t>PESO DEL CAPITALE CIRCOLANTE</t>
  </si>
  <si>
    <t>PESO DEL CAPITALE PROPRIO</t>
  </si>
  <si>
    <t>SONO 2 INDICATORI COMPLEMENTARI E STANNO AD INDICARE L'INCIDENZADEL CAPITALE PROPRIO E DEL CAPITALE DI TERZI SUL TOTALE DELLE FONTI, OVVERO COME L'IMPRESA SI STA FINANZIANDO</t>
  </si>
  <si>
    <t>FONTI IMPIEGATE</t>
  </si>
  <si>
    <t>PESO DEL CAPITALE DI TERZI</t>
  </si>
  <si>
    <t>POSIZIONE FINANZIARIA NETTA</t>
  </si>
  <si>
    <t>DISPONIBILITA' LIQUIDE E AZIONI PROPRIE + ATTIVITA' FINANZIARIE CHE NON COSTITUISCONO IMMOBILIZZAZIONI - DEBITI FINANZIARI A BREVE + CREDITI FINAZNIARI A M/L - DEBITI FINANZIARI A M/L</t>
  </si>
  <si>
    <t xml:space="preserve">individua l'indebitamento netto dell'azienda e, sinteticamente, mostra il saldo tra le fonti e gli investimenti che ne caratterizzano la gestione . Nel caso la PFN sia positiva, vuol dire che liquidità e crediti sono maggiori delle passività e quindi l'impresa è in salute ed ha una disponibilità economica pari al valore ricavato dalla formula. In caso contrario, cioè se la PFN è negativa, le passività sono maggiori e si parla di indebitamento finanziario; ciò sottolinea la posizione netta debitoria dell'azienda verso terzi finanziatori pari alla somma ottenuta dal calcolo. </t>
  </si>
  <si>
    <t>DEBTS ON EQUITY</t>
  </si>
  <si>
    <t>INDEBITAMENTO FINANZIARIO NETTO (PFN)</t>
  </si>
  <si>
    <t>Definisce il concetto di leva finanziaria nel caso in cui il peso dell'indebitamento finanziario netto viene rapportato al patrimonio netto dell'impresa. L'attivita' deve essere in grado di rispondere del proprio debito finanziario in relazione al capitale conferito dai soci che deve essere garante della solvibilita' stessa. La leva finanziaria permette alla banca di avere una garanzia che l'azienda risulti sufficientemente capitalizzata in modo da poter far fronte al pagamento dell'indebitamento finanziario che ha contratto.</t>
  </si>
  <si>
    <t>CAPITALE CIRCOLANTE NETTO</t>
  </si>
  <si>
    <t>ATTIVO CIRCOLANTE - PASSIVITA' CORRENTI</t>
  </si>
  <si>
    <t>SE &gt;0 L'ATTIVO CORRENTE RIESCE A COPRIRE TUTTI GLIIMPEGNI</t>
  </si>
  <si>
    <t>A BREVE: L'IMPRESA E' SUFFICIENTEMENTE CAPITALIZZATA</t>
  </si>
  <si>
    <t>Questa grandezza, almeno con riferimento al breve termine, evidenzia la posizione di equilibrio/disequilibrio finanziario dell’azienda</t>
  </si>
  <si>
    <t>LIQUIDITA' PRIMARIA</t>
  </si>
  <si>
    <t>LIQUIDITA' IMMEDIATE+ LIQ. DIFFERITE</t>
  </si>
  <si>
    <t>Questo indice esprime la capacità dell’impresa di coprire le uscite a breve termine generate dalle passività correnti con le entrate generate dalle poste maggiormente liquide delle attività correnti.</t>
  </si>
  <si>
    <t>PASSIVITA' CORRENTI</t>
  </si>
  <si>
    <t>Liquidità immediate + differite sono date da : Attività correnti - Magazzino</t>
  </si>
  <si>
    <t>MARGINE DI TESORERIA</t>
  </si>
  <si>
    <t>LIQUIDITA' IMMEDIATE+ LIQUIDITA' DIFFERITE - PASSIVITA' CORRENTI</t>
  </si>
  <si>
    <t>Confronta le medesime grandezze viste per l’indice di liquidità primaria, ma nella forma di una differenza</t>
  </si>
  <si>
    <t>LIQUIDITA' SECONDARIA</t>
  </si>
  <si>
    <t xml:space="preserve">ATTIVITA' CORRENTI </t>
  </si>
  <si>
    <t>INCIDENZA CAPTALE CIRCOLANTE NETTO SU CAPITALE INVESTITO</t>
  </si>
  <si>
    <t>CCN</t>
  </si>
  <si>
    <r>
      <t xml:space="preserve">Il rapporto tra CCN (Capitale Circolante Netto) e CIN (Capitale Investito Netto) fornisce una rappresentazione </t>
    </r>
    <r>
      <rPr>
        <b/>
        <sz val="10.5"/>
        <color rgb="FF000000"/>
        <rFont val="Calibri"/>
        <family val="2"/>
        <scheme val="minor"/>
      </rPr>
      <t xml:space="preserve">sintetica della struttura patrimoniale dell’azienda. </t>
    </r>
    <r>
      <rPr>
        <sz val="11.5"/>
        <color rgb="FF000000"/>
        <rFont val="Calibri"/>
        <family val="2"/>
        <scheme val="minor"/>
      </rPr>
      <t>A valori più elevati corrisponde un maggiore grado di flessibilità degli investimenti aziendali.</t>
    </r>
  </si>
  <si>
    <t>CIN</t>
  </si>
  <si>
    <t>a. indicatori di economicità/Indicatori di redditività</t>
  </si>
  <si>
    <t>b. indicatori di finanziamento delle immobilizzazioni;</t>
  </si>
  <si>
    <t>c. indicatori della struttura dei finanziamenti;</t>
  </si>
  <si>
    <t>d. utenze, bollettazione e tariffa.</t>
  </si>
  <si>
    <t>TABELLA 5.</t>
  </si>
  <si>
    <t>a. INDICATORI DI ECONOMICITA' / REDDITIVITA'</t>
  </si>
  <si>
    <t>INDICATORE</t>
  </si>
  <si>
    <t>INDICE</t>
  </si>
  <si>
    <t>ANNOTAZIONI</t>
  </si>
  <si>
    <t>b. INDICATORI DI FINANZIAMENTO DELLE IMMOBILIZZAZIONI</t>
  </si>
  <si>
    <t>c. INDICATORI DELLA STRUTTURA DEI  FINANZIAMENTI</t>
  </si>
  <si>
    <t>(INDICA LA CAPACITA' DELLA SOCIETA' DI FAR FRONTE AI PROPRI INVESTIMENTI CON CAPITALE PROPRIO SENZA RICORRERE ALL'INDEBITAMENTO. E' OPPORTUNO CHE ABBIA VALORI POSITIVI  O ALMENO NON TROPPO NEGATIVI).</t>
  </si>
  <si>
    <t>IMMOBILIZZAZIONI            X 100</t>
  </si>
  <si>
    <t>ATTIVO CIRCOLANTE     X 100</t>
  </si>
  <si>
    <t>PN              X100</t>
  </si>
  <si>
    <t>MEZZI DI TERZI             X 100</t>
  </si>
  <si>
    <t>·         attività analisi qualità acqua acquedotto</t>
  </si>
  <si>
    <t>·         attività  analisi qualità acque reflue</t>
  </si>
  <si>
    <t>·         attività  analisi per controllo scarichi industriali</t>
  </si>
  <si>
    <t>·        segnalazione non conformità analitiche ai settori di competenza</t>
  </si>
  <si>
    <t>Analisi acque destinate al consumo umano: Rispetto del Piano di Programmazione annuale, condiviso con la Direzione Tecnica e contenente un numero di controlli non inferiore a quanto calcolabile con la Tabella B1 dell'allegato II del D.lgs 31/01, attuazione della Direttiva CE 98/83.                                                                            Analisi acque Reflue : rispetto del piano di Programmazione annuale, condiviso con la Direzione Tecnica e contenente, tra gli altri controlli, quanto previsto dalla normativa vigente in materia di controlli e autocontrolli.                                                                                                                                                         Scarichi industriali: rispetto della disponibilità analitica per l'esecuzione di un numero di campioni non inferiore ad 800 ( subordinata alla effettiva disponibilità di consegna dei campioni da parte del settore GUI )</t>
  </si>
  <si>
    <t>DIREZIONE TECNICA/LAB</t>
  </si>
  <si>
    <r>
      <rPr>
        <b/>
        <sz val="11"/>
        <color theme="1"/>
        <rFont val="Calibri"/>
        <family val="2"/>
        <scheme val="minor"/>
      </rPr>
      <t xml:space="preserve">Prelievi :             n°     5.229                                                                 Parametri:         n°   92.133                                                                  Parametri Non Conformi      n°   96  </t>
    </r>
    <r>
      <rPr>
        <sz val="11"/>
        <color theme="1"/>
        <rFont val="Calibri"/>
        <family val="2"/>
        <scheme val="minor"/>
      </rPr>
      <t xml:space="preserve"> ( 1,83%)                                                                                 </t>
    </r>
  </si>
  <si>
    <r>
      <rPr>
        <b/>
        <sz val="11"/>
        <color theme="1"/>
        <rFont val="Calibri"/>
        <family val="2"/>
        <scheme val="minor"/>
      </rPr>
      <t xml:space="preserve">Prelievi :             n°     3.969                                                            Parametri:         n°   44.167                                                       Parametri Non Conformi      n°   591   ( 1,33%)  </t>
    </r>
    <r>
      <rPr>
        <sz val="11"/>
        <color theme="1"/>
        <rFont val="Calibri"/>
        <family val="2"/>
        <scheme val="minor"/>
      </rPr>
      <t xml:space="preserve">                                                                                     </t>
    </r>
  </si>
  <si>
    <r>
      <rPr>
        <b/>
        <sz val="11"/>
        <color theme="1"/>
        <rFont val="Calibri"/>
        <family val="2"/>
        <scheme val="minor"/>
      </rPr>
      <t xml:space="preserve">Prelievi :             n°        667                                                                                                                                          Parametri:         n°   27.751                                                                               Parametri Non Conf (presunti tali ):  n°   235    (0,84%) </t>
    </r>
    <r>
      <rPr>
        <sz val="11"/>
        <color theme="1"/>
        <rFont val="Calibri"/>
        <family val="2"/>
        <scheme val="minor"/>
      </rPr>
      <t xml:space="preserve">                                                                                     </t>
    </r>
  </si>
  <si>
    <t>5.229 (n. campioni) + 96 (n. analisi NON conformi) + 92.133 (n. analisi totali)</t>
  </si>
  <si>
    <t>Analisi perdite acquedotto</t>
  </si>
  <si>
    <t>Anno 2014</t>
  </si>
  <si>
    <t>Codice 
statistico</t>
  </si>
  <si>
    <t>Acquedotto (Comune)</t>
  </si>
  <si>
    <t>Quantità acqua sollevata</t>
  </si>
  <si>
    <t>Autoconsumi acqua</t>
  </si>
  <si>
    <t>Saldo interconnessioni</t>
  </si>
  <si>
    <t>Saldo da reti esterne a Brianzacque</t>
  </si>
  <si>
    <t>Quantità acqua immessa in rete</t>
  </si>
  <si>
    <t>Quantità acqua fatturata</t>
  </si>
  <si>
    <t>Perdite</t>
  </si>
  <si>
    <t>Note</t>
  </si>
  <si>
    <t>m3</t>
  </si>
  <si>
    <t>%</t>
  </si>
  <si>
    <t>AE0200</t>
  </si>
  <si>
    <t>SEREGNO</t>
  </si>
  <si>
    <t>AE0300</t>
  </si>
  <si>
    <t>MUGGIÒ</t>
  </si>
  <si>
    <t>AE0400</t>
  </si>
  <si>
    <t>CARATE BRIANZA</t>
  </si>
  <si>
    <t>AE0500</t>
  </si>
  <si>
    <t>MEDA</t>
  </si>
  <si>
    <t>AE0600</t>
  </si>
  <si>
    <t>SOVICO</t>
  </si>
  <si>
    <t>AE0700</t>
  </si>
  <si>
    <t>GIUSSANO</t>
  </si>
  <si>
    <t>interconnessione con rete esterna a Brianzacque</t>
  </si>
  <si>
    <t>AE0800</t>
  </si>
  <si>
    <t>VERANO BRIANZA</t>
  </si>
  <si>
    <t>AE0900</t>
  </si>
  <si>
    <t>ALBIATE</t>
  </si>
  <si>
    <t>AE2100</t>
  </si>
  <si>
    <t>CABIATE</t>
  </si>
  <si>
    <t>AR2400</t>
  </si>
  <si>
    <t>ARCORE</t>
  </si>
  <si>
    <t>BR1500</t>
  </si>
  <si>
    <t>LISSONE</t>
  </si>
  <si>
    <t>gli utenti in questi Comuni, pur essendo allacciati su reti del Comune, amministrativamente vengono fatturati su altri Comuni</t>
  </si>
  <si>
    <t>BR1600</t>
  </si>
  <si>
    <t>MACHERIO</t>
  </si>
  <si>
    <t>BR1700</t>
  </si>
  <si>
    <t>BIASSONO</t>
  </si>
  <si>
    <t>GS0100</t>
  </si>
  <si>
    <t>DESIO</t>
  </si>
  <si>
    <t>ID3300</t>
  </si>
  <si>
    <t>VIMERCATE</t>
  </si>
  <si>
    <t>ID4400</t>
  </si>
  <si>
    <t>AGRATE BRIANZA</t>
  </si>
  <si>
    <t>SI1000</t>
  </si>
  <si>
    <t>CERIANO LAGHETTO</t>
  </si>
  <si>
    <t>SI1100</t>
  </si>
  <si>
    <t>VAREDO</t>
  </si>
  <si>
    <t>SI1200</t>
  </si>
  <si>
    <t>BOVISIO MASCIAGO</t>
  </si>
  <si>
    <t>SI1300</t>
  </si>
  <si>
    <t>SEVESO</t>
  </si>
  <si>
    <t>SI1400</t>
  </si>
  <si>
    <t>CESANO MADERNO</t>
  </si>
  <si>
    <t>TOTALE</t>
  </si>
  <si>
    <t>Anno 2015</t>
  </si>
  <si>
    <t>MONZA</t>
  </si>
  <si>
    <t>Anno 2016</t>
  </si>
  <si>
    <t>interconnessione con rete esterna a Brianzacque in ingresso (Lario Reti Holding e Contributo da Pozzo Privato FEG per totali mc. 431648, mentre in uscita verso Gestore di ATO COMO (verso Mariano Comens)e per totali mc. 51.269 che rappresentano il saldo negativo della Cella F87</t>
  </si>
  <si>
    <t>BARLASSINA</t>
  </si>
  <si>
    <t>COGLIATE</t>
  </si>
  <si>
    <t>LAZZATE</t>
  </si>
  <si>
    <t>LENTATE</t>
  </si>
  <si>
    <t>MISINTO</t>
  </si>
  <si>
    <t>NOVA MILANESE</t>
  </si>
  <si>
    <t>Viene ceduta Acqua all'ingrosso ad ATO MILANO (al Comune di Paderno Dugnano) vedi cella G76</t>
  </si>
  <si>
    <t>LIMBIATE</t>
  </si>
  <si>
    <t>N. B.  Il risultato ottenuto è dovuto a concause aggravate e contingenti fra di loro: preso atto che i Volumi sono registrati da misuratori potrebbero essere in esercizio gruppi di misura "starati" in ingresso (Sollevati, Interconnessioni, spurghi) così come in Uscita (Gruppi di misura d'Utenza) oppure diversità delgli intervalli di Registrazione. Premesso ciò necessita approfondire la valutazione dei dati qui riportati</t>
  </si>
  <si>
    <t>N.B. Per il saldo di mc. (meno) 51.269 in comune di Giussano vedi nota nella cella L67</t>
  </si>
  <si>
    <t xml:space="preserve">Nell'anno 2016 non si sono verificate particolari Eventi metereologici significativi da creare malfunzionamenti e rigurgiti nelle reti di Fognatura gestite da Brianzacque. </t>
  </si>
  <si>
    <t>Nell'anno 2016 abbiamo eseguito n. 216 video ispezioni atti a verificare lo stato delle reti di fognatura gestite da Brianzacque che hanno evidenziato una situazione di accettabile conservazione pur evidenziando punti di criticità di cuii Brianzacque ha adottato un'analisi di approfondimento tesa a risolvere le situazioni più evidenti</t>
  </si>
  <si>
    <t>1 Volta ogni 10 anni per la totalità delle rete fognarie gestite, 1 volta ogni 3 anni del totale delle caditoie (censimento in fase di rilevazione a seguito delle nuove reti acquisite nel corso dell'anno e proseguite col secondo Step nel successivo 2017). Brianzacque invia mensilmente ai Comuni Soci programma d'interventi per concordare le relative pulizie / rettifiche da concordare.</t>
  </si>
  <si>
    <t>Max 30 giorni data di pagamento, il programma viene gestito direttamente dall'Ufficio Fognatura tramite excel, Non si sono verificati superamenti del limite imposto da Carta dei Servizi, diventa problematico ma, qualora richiesto sarà elaboarto il dato calcolare il tempo medio occorso</t>
  </si>
  <si>
    <t>Tabella PercPerditeAnni2014-2016 (allegata alla presente)</t>
  </si>
  <si>
    <t>Tutti i sopralluoghi vengono eseguiti con tempo medio di 5 gg. dalla richiesta dell'Utente</t>
  </si>
  <si>
    <t>Tempo medio 7 gg. Da data richiesta</t>
  </si>
  <si>
    <r>
      <rPr>
        <b/>
        <sz val="11"/>
        <color theme="1"/>
        <rFont val="Calibri"/>
        <family val="2"/>
        <scheme val="minor"/>
      </rPr>
      <t>Prelievi Totali :             n°     5.229       Prelievi da Programma Annuale 4.787</t>
    </r>
    <r>
      <rPr>
        <sz val="11"/>
        <color theme="1"/>
        <rFont val="Calibri"/>
        <family val="2"/>
        <scheme val="minor"/>
      </rPr>
      <t xml:space="preserve">         </t>
    </r>
    <r>
      <rPr>
        <b/>
        <sz val="11"/>
        <color theme="1"/>
        <rFont val="Calibri"/>
        <family val="2"/>
        <scheme val="minor"/>
      </rPr>
      <t xml:space="preserve">   (n. 442 Prelievi extra Programma)                                                             </t>
    </r>
  </si>
  <si>
    <t>377 (dati desunti da Allegato al DVR del 31 Marzo 2017) di questi 347 in esercizio</t>
  </si>
  <si>
    <t>Vengono trasmesse puntualmente le segnalazioni ai Settori di Competenza senza attendere emissione del Rapporto di Prova, nel rispetto della Procedura Aziendale adottata il Laboratorio è accreditato ACCREDIA</t>
  </si>
  <si>
    <t>Max 30 giorni data di pagamento, il programma viene gestito direttamente dall'Ufficio Fognatura tramite excel, Non si sono verificati superamenti del limite imposto da Carta dei Servizi, diventa problematico ma, qualora richiesto sarà elaborato il dato dall'Ufficio stesso</t>
  </si>
  <si>
    <t>Vedi Descrizione Sintetica Impianti di Monza, di Vimercate e di Truccazzano (impianto gestito fino al 28 Febbraio 2017)</t>
  </si>
  <si>
    <t>Si allega relazione tecnica di monitoraggio emissioni per il 2016</t>
  </si>
  <si>
    <t>Si allega estratto di Giudizio di Conformità degli Impianti per l'anno 2016 pubblicato sul Sistema Informativo Regionale (SireAcque). Si precisa che per l'Impianto di Depurazione di Monza sono in corso i lavori di adeguamento della Linea Acque che consentiranno il superamento delle criticità attualmente esistenti. Per l'Impianto di Depurazione di Vimercate si segnala la presenza di criticità allo scarico per il parametro Azoto Totale conseguenti al verificarsi di ripetuti fenomeni di afflusso anomalo soprattutto nel corso della prima metà dell'anno in oggetto, per la risoluzione delle criticità sono in corso Tavoli Tecnici con Regione Lombardia e gli Enti di Controllo per individuare idonee strategie d'intervento sugli scarichi produttivi che si retengono responsabili della situazione in atto.</t>
  </si>
  <si>
    <t>ID</t>
  </si>
  <si>
    <t>Codice
ATO</t>
  </si>
  <si>
    <t>Gestore</t>
  </si>
  <si>
    <t>Settore</t>
  </si>
  <si>
    <t>Comune</t>
  </si>
  <si>
    <t>Indirizzo</t>
  </si>
  <si>
    <t>Descrizione intervento</t>
  </si>
  <si>
    <t>N - IMPEGNO DI SPESA ANNO 2016</t>
  </si>
  <si>
    <t>INTERVENTI  ESEGUITI NELL'ANNO 2016</t>
  </si>
  <si>
    <t>Y - NOTE</t>
  </si>
  <si>
    <t>37</t>
  </si>
  <si>
    <t>BA</t>
  </si>
  <si>
    <t>Acquedotto</t>
  </si>
  <si>
    <t>DIVERSI COMUNI</t>
  </si>
  <si>
    <t>Vari</t>
  </si>
  <si>
    <t>Sostituzione elettropompe</t>
  </si>
  <si>
    <t>200</t>
  </si>
  <si>
    <t>Fognatura</t>
  </si>
  <si>
    <t>Indirizzi vari</t>
  </si>
  <si>
    <t>Rinnovamento/sostituzione elettropompe fognatura</t>
  </si>
  <si>
    <t>201</t>
  </si>
  <si>
    <t>indirizzi vari</t>
  </si>
  <si>
    <t>Sostituzione e potenziamento reti fognatura</t>
  </si>
  <si>
    <t>355</t>
  </si>
  <si>
    <t>Telecontrollo fognatura</t>
  </si>
  <si>
    <t>356</t>
  </si>
  <si>
    <t>vari indirizzi</t>
  </si>
  <si>
    <t>Telecontrollo acquedotto - Adeguamernto manufatti in remoto e implementazione misure elettriche presso ciascun impianto</t>
  </si>
  <si>
    <t>363</t>
  </si>
  <si>
    <t>tutto territorio comunale</t>
  </si>
  <si>
    <t>Case dell'acqua</t>
  </si>
  <si>
    <t>364</t>
  </si>
  <si>
    <t>Sostituzione gruppi di misura d' utenza</t>
  </si>
  <si>
    <t xml:space="preserve">
​difficoltà di esecuzione legate a diversi fattori: localizzazioni dei contatori in posizioni particolari, rotture degli impianti a seguito della vetustà ecc…</t>
  </si>
  <si>
    <t>nuovo</t>
  </si>
  <si>
    <t>Opere di manutenzione straordinaria manufatti (Cabine avampozzo Serbatoi Pensili)</t>
  </si>
  <si>
    <t>SI (100% Pompe Sostituite con risparmio rispetto all'impegno stimato inizio 2016)</t>
  </si>
  <si>
    <t>SI (vedi Tabella allegata)</t>
  </si>
  <si>
    <t>SI (vedi Tabella allegata come somma di Acquedotto e di Fognatura)</t>
  </si>
  <si>
    <t>SI (calcolato come media degli Obiettivi precedenti)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</si>
</sst>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Red]\-&quot;€&quot;\ #,##0"/>
    <numFmt numFmtId="43" formatCode="_-* #,##0.00_-;\-* #,##0.00_-;_-* &quot;-&quot;??_-;_-@_-"/>
    <numFmt numFmtId="164" formatCode="dd/mm/yy;@"/>
    <numFmt numFmtId="165" formatCode="_-* #,##0_-;\-* #,##0_-;_-* &quot;-&quot;??_-;_-@_-"/>
    <numFmt numFmtId="166" formatCode="0.0%"/>
    <numFmt numFmtId="167" formatCode="_-[$€-410]\ * #,##0.00_-;\-[$€-410]\ * #,##0.00_-;_-[$€-410]\ * &quot;-&quot;??_-;_-@_-"/>
  </numFmts>
  <fonts count="23" x14ac:knownFonts="1">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
      <b/>
      <i/>
      <sz val="11"/>
      <color theme="1"/>
      <name val="Arial"/>
      <family val="2"/>
    </font>
    <font>
      <sz val="9"/>
      <color theme="1"/>
      <name val="Arial"/>
      <family val="2"/>
    </font>
    <font>
      <b/>
      <sz val="9"/>
      <color theme="1"/>
      <name val="Arial"/>
      <family val="2"/>
    </font>
    <font>
      <sz val="11"/>
      <color theme="1"/>
      <name val="Arial"/>
      <family val="2"/>
    </font>
    <font>
      <sz val="11"/>
      <color rgb="FFFF0000"/>
      <name val="Calibri"/>
      <family val="2"/>
      <scheme val="minor"/>
    </font>
    <font>
      <b/>
      <sz val="16"/>
      <color theme="1"/>
      <name val="Calibri"/>
      <family val="2"/>
      <scheme val="minor"/>
    </font>
    <font>
      <u/>
      <sz val="11"/>
      <color theme="10"/>
      <name val="Calibri"/>
      <family val="2"/>
      <scheme val="minor"/>
    </font>
    <font>
      <sz val="11"/>
      <color rgb="FF000000"/>
      <name val="Calibri"/>
      <family val="2"/>
    </font>
    <font>
      <i/>
      <sz val="11"/>
      <color rgb="FF000000"/>
      <name val="Calibri"/>
      <family val="2"/>
    </font>
    <font>
      <sz val="11"/>
      <color rgb="FF000000"/>
      <name val="Calibri"/>
      <family val="2"/>
      <scheme val="minor"/>
    </font>
    <font>
      <b/>
      <sz val="11"/>
      <color rgb="FF000000"/>
      <name val="Calibri"/>
      <family val="2"/>
      <scheme val="minor"/>
    </font>
    <font>
      <sz val="11.5"/>
      <color rgb="FF000000"/>
      <name val="Calibri"/>
      <family val="2"/>
      <scheme val="minor"/>
    </font>
    <font>
      <b/>
      <sz val="10.5"/>
      <color rgb="FF000000"/>
      <name val="Calibri"/>
      <family val="2"/>
      <scheme val="minor"/>
    </font>
    <font>
      <b/>
      <sz val="11"/>
      <color rgb="FFFF0000"/>
      <name val="Calibri"/>
      <family val="2"/>
      <scheme val="minor"/>
    </font>
    <font>
      <sz val="11"/>
      <color theme="1"/>
      <name val="Calibri"/>
      <family val="2"/>
      <scheme val="minor"/>
    </font>
    <font>
      <b/>
      <i/>
      <sz val="14"/>
      <color theme="0"/>
      <name val="Calibri"/>
      <family val="2"/>
      <scheme val="minor"/>
    </font>
    <font>
      <b/>
      <sz val="11"/>
      <name val="Calibri"/>
      <family val="2"/>
      <scheme val="minor"/>
    </font>
    <font>
      <sz val="9"/>
      <color indexed="81"/>
      <name val="Tahoma"/>
      <family val="2"/>
    </font>
    <font>
      <sz val="7.5"/>
      <color rgb="FF000000"/>
      <name val="Calibri"/>
      <family val="2"/>
    </font>
  </fonts>
  <fills count="5">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147A88"/>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indexed="64"/>
      </left>
      <right style="thin">
        <color auto="1"/>
      </right>
      <top/>
      <bottom style="medium">
        <color indexed="64"/>
      </bottom>
      <diagonal/>
    </border>
    <border>
      <left style="medium">
        <color auto="1"/>
      </left>
      <right style="thin">
        <color auto="1"/>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top/>
      <bottom style="medium">
        <color indexed="64"/>
      </bottom>
      <diagonal/>
    </border>
    <border>
      <left/>
      <right style="medium">
        <color auto="1"/>
      </right>
      <top style="thin">
        <color auto="1"/>
      </top>
      <bottom style="medium">
        <color auto="1"/>
      </bottom>
      <diagonal/>
    </border>
  </borders>
  <cellStyleXfs count="5">
    <xf numFmtId="0" fontId="0" fillId="0" borderId="0"/>
    <xf numFmtId="0" fontId="10" fillId="0" borderId="0" applyNumberForma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cellStyleXfs>
  <cellXfs count="230">
    <xf numFmtId="0" fontId="0" fillId="0" borderId="0" xfId="0"/>
    <xf numFmtId="0" fontId="0" fillId="0" borderId="0" xfId="0" applyAlignment="1">
      <alignment wrapText="1"/>
    </xf>
    <xf numFmtId="0" fontId="1" fillId="0" borderId="1" xfId="0" applyFont="1" applyBorder="1" applyAlignment="1">
      <alignment wrapText="1"/>
    </xf>
    <xf numFmtId="0" fontId="0" fillId="0" borderId="1" xfId="0" applyBorder="1" applyAlignment="1">
      <alignment wrapText="1"/>
    </xf>
    <xf numFmtId="164" fontId="0" fillId="0" borderId="0" xfId="0" applyNumberFormat="1" applyAlignment="1">
      <alignment wrapText="1"/>
    </xf>
    <xf numFmtId="164" fontId="1" fillId="0" borderId="1" xfId="0" applyNumberFormat="1" applyFont="1" applyBorder="1" applyAlignment="1">
      <alignment wrapText="1"/>
    </xf>
    <xf numFmtId="164" fontId="0" fillId="0" borderId="1" xfId="0" applyNumberFormat="1" applyBorder="1" applyAlignment="1">
      <alignment wrapText="1"/>
    </xf>
    <xf numFmtId="0" fontId="3" fillId="0" borderId="1" xfId="0" applyFont="1" applyBorder="1" applyAlignment="1">
      <alignment wrapText="1"/>
    </xf>
    <xf numFmtId="0" fontId="0" fillId="0" borderId="1" xfId="0" applyFont="1" applyBorder="1" applyAlignment="1">
      <alignment wrapText="1"/>
    </xf>
    <xf numFmtId="0" fontId="4" fillId="0" borderId="0" xfId="0" applyFont="1" applyAlignment="1">
      <alignment horizontal="justify" vertical="center"/>
    </xf>
    <xf numFmtId="0" fontId="6" fillId="2" borderId="7" xfId="0" applyFont="1" applyFill="1" applyBorder="1" applyAlignment="1">
      <alignment vertical="center" wrapText="1"/>
    </xf>
    <xf numFmtId="0" fontId="6" fillId="2" borderId="6" xfId="0" applyFont="1" applyFill="1" applyBorder="1" applyAlignment="1">
      <alignment vertical="center" wrapText="1"/>
    </xf>
    <xf numFmtId="0" fontId="5" fillId="0" borderId="8" xfId="0" applyFont="1" applyBorder="1" applyAlignment="1">
      <alignment vertical="center" wrapText="1"/>
    </xf>
    <xf numFmtId="0" fontId="5" fillId="0" borderId="8"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6" xfId="0" applyFont="1" applyBorder="1" applyAlignment="1">
      <alignment vertical="center" wrapText="1"/>
    </xf>
    <xf numFmtId="0" fontId="5" fillId="2" borderId="9"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horizontal="justify" vertical="center" wrapText="1"/>
    </xf>
    <xf numFmtId="0" fontId="7" fillId="0" borderId="8" xfId="0" applyFont="1" applyBorder="1" applyAlignment="1">
      <alignment horizontal="justify" vertical="center" wrapText="1"/>
    </xf>
    <xf numFmtId="0" fontId="0" fillId="0" borderId="0" xfId="0" applyBorder="1" applyAlignment="1">
      <alignment wrapText="1"/>
    </xf>
    <xf numFmtId="164" fontId="0" fillId="0" borderId="0" xfId="0" applyNumberFormat="1" applyBorder="1" applyAlignment="1">
      <alignment wrapText="1"/>
    </xf>
    <xf numFmtId="0" fontId="8" fillId="0" borderId="1" xfId="0" applyFont="1" applyBorder="1" applyAlignment="1">
      <alignment wrapText="1"/>
    </xf>
    <xf numFmtId="164" fontId="8" fillId="0" borderId="1" xfId="0" applyNumberFormat="1" applyFont="1" applyBorder="1" applyAlignment="1">
      <alignment wrapText="1"/>
    </xf>
    <xf numFmtId="0" fontId="5" fillId="0" borderId="0" xfId="0" applyFont="1" applyBorder="1" applyAlignment="1">
      <alignment vertical="center" wrapText="1"/>
    </xf>
    <xf numFmtId="0" fontId="7" fillId="0" borderId="0" xfId="0" applyFont="1" applyBorder="1" applyAlignment="1">
      <alignment horizontal="justify" vertical="center" wrapText="1"/>
    </xf>
    <xf numFmtId="0" fontId="9" fillId="0" borderId="12" xfId="0" applyFont="1" applyBorder="1"/>
    <xf numFmtId="0" fontId="0" fillId="0" borderId="12" xfId="0" applyBorder="1"/>
    <xf numFmtId="0" fontId="0" fillId="0" borderId="13" xfId="0" applyBorder="1" applyAlignment="1">
      <alignment wrapText="1"/>
    </xf>
    <xf numFmtId="0" fontId="3" fillId="0" borderId="13" xfId="0" applyFont="1" applyBorder="1" applyAlignment="1">
      <alignment wrapText="1"/>
    </xf>
    <xf numFmtId="0" fontId="0" fillId="3" borderId="12" xfId="0" applyFill="1" applyBorder="1"/>
    <xf numFmtId="0" fontId="11" fillId="3" borderId="13" xfId="0" applyFont="1" applyFill="1" applyBorder="1" applyAlignment="1">
      <alignment horizontal="left" vertical="center" wrapText="1"/>
    </xf>
    <xf numFmtId="0" fontId="11" fillId="3" borderId="13" xfId="0" applyFont="1" applyFill="1" applyBorder="1" applyAlignment="1">
      <alignment wrapText="1"/>
    </xf>
    <xf numFmtId="0" fontId="7" fillId="0" borderId="12" xfId="0" applyFont="1" applyBorder="1" applyAlignment="1">
      <alignment vertical="center"/>
    </xf>
    <xf numFmtId="0" fontId="0" fillId="0" borderId="13" xfId="0" quotePrefix="1" applyBorder="1" applyAlignment="1">
      <alignment wrapText="1"/>
    </xf>
    <xf numFmtId="0" fontId="11" fillId="0" borderId="13" xfId="0" applyFont="1" applyBorder="1" applyAlignment="1">
      <alignment horizontal="justify" vertical="center" wrapText="1"/>
    </xf>
    <xf numFmtId="0" fontId="0" fillId="0" borderId="13" xfId="0" applyBorder="1" applyAlignment="1">
      <alignment horizontal="left" vertical="top" wrapText="1"/>
    </xf>
    <xf numFmtId="0" fontId="0" fillId="0" borderId="12" xfId="0" applyBorder="1" applyAlignment="1">
      <alignment wrapText="1"/>
    </xf>
    <xf numFmtId="0" fontId="0" fillId="0" borderId="14" xfId="0" applyBorder="1"/>
    <xf numFmtId="0" fontId="9" fillId="0" borderId="3" xfId="0" applyFont="1" applyBorder="1"/>
    <xf numFmtId="0" fontId="9" fillId="0" borderId="5" xfId="0" applyFont="1" applyBorder="1" applyAlignment="1">
      <alignment wrapText="1"/>
    </xf>
    <xf numFmtId="0" fontId="0" fillId="0" borderId="10" xfId="0" applyBorder="1"/>
    <xf numFmtId="0" fontId="0" fillId="0" borderId="11" xfId="0" applyBorder="1" applyAlignment="1">
      <alignment wrapText="1"/>
    </xf>
    <xf numFmtId="0" fontId="0" fillId="0" borderId="8" xfId="0" applyBorder="1" applyAlignment="1">
      <alignment wrapText="1"/>
    </xf>
    <xf numFmtId="0" fontId="3" fillId="0" borderId="11" xfId="1" applyFont="1" applyBorder="1" applyAlignment="1">
      <alignment wrapText="1"/>
    </xf>
    <xf numFmtId="0" fontId="9" fillId="0" borderId="15" xfId="0" applyFont="1" applyBorder="1"/>
    <xf numFmtId="0" fontId="9" fillId="0" borderId="16" xfId="0" applyFont="1" applyBorder="1"/>
    <xf numFmtId="0" fontId="0" fillId="0" borderId="16" xfId="0" applyBorder="1"/>
    <xf numFmtId="0" fontId="0" fillId="0" borderId="17" xfId="0" applyBorder="1" applyAlignment="1">
      <alignment horizontal="center"/>
    </xf>
    <xf numFmtId="0" fontId="0" fillId="0" borderId="18" xfId="0" applyBorder="1"/>
    <xf numFmtId="0" fontId="0" fillId="0" borderId="17" xfId="0" applyBorder="1"/>
    <xf numFmtId="0" fontId="0" fillId="0" borderId="19" xfId="0" applyBorder="1" applyAlignment="1">
      <alignment horizontal="center"/>
    </xf>
    <xf numFmtId="0" fontId="0" fillId="0" borderId="20" xfId="0" applyBorder="1" applyAlignment="1">
      <alignment horizontal="center"/>
    </xf>
    <xf numFmtId="0" fontId="0" fillId="0" borderId="18" xfId="0" applyFill="1" applyBorder="1" applyAlignment="1">
      <alignment horizontal="center" vertical="top"/>
    </xf>
    <xf numFmtId="0" fontId="0" fillId="0" borderId="18" xfId="0" applyBorder="1" applyAlignment="1">
      <alignment horizontal="center"/>
    </xf>
    <xf numFmtId="0" fontId="0" fillId="3" borderId="20" xfId="0" applyFill="1" applyBorder="1" applyAlignment="1">
      <alignment horizontal="center"/>
    </xf>
    <xf numFmtId="0" fontId="0" fillId="3" borderId="18" xfId="0" applyFill="1" applyBorder="1" applyAlignment="1">
      <alignment horizontal="center" vertical="top"/>
    </xf>
    <xf numFmtId="0" fontId="0" fillId="3" borderId="18" xfId="0" applyFill="1" applyBorder="1"/>
    <xf numFmtId="0" fontId="7" fillId="0" borderId="18" xfId="0" applyFont="1" applyBorder="1" applyAlignment="1">
      <alignment horizontal="center" vertical="center"/>
    </xf>
    <xf numFmtId="0" fontId="0" fillId="0" borderId="17" xfId="0" applyBorder="1" applyAlignment="1">
      <alignment horizontal="center" vertical="top"/>
    </xf>
    <xf numFmtId="6" fontId="7" fillId="0" borderId="14" xfId="0" applyNumberFormat="1" applyFont="1" applyBorder="1" applyAlignment="1">
      <alignment vertical="center"/>
    </xf>
    <xf numFmtId="0" fontId="0" fillId="0" borderId="8" xfId="0" applyFont="1" applyBorder="1" applyAlignment="1">
      <alignment horizontal="left" wrapText="1"/>
    </xf>
    <xf numFmtId="0" fontId="7" fillId="0" borderId="10" xfId="0" applyFont="1" applyBorder="1" applyAlignment="1">
      <alignment vertical="center"/>
    </xf>
    <xf numFmtId="0" fontId="7" fillId="0" borderId="19" xfId="0" applyFont="1" applyBorder="1" applyAlignment="1">
      <alignment horizontal="center" vertical="center"/>
    </xf>
    <xf numFmtId="0" fontId="7" fillId="0" borderId="16" xfId="0" applyFont="1" applyBorder="1" applyAlignment="1">
      <alignment vertical="center"/>
    </xf>
    <xf numFmtId="0" fontId="11" fillId="0" borderId="11" xfId="0" applyFont="1" applyBorder="1" applyAlignment="1">
      <alignment horizontal="justify" vertical="center" wrapText="1"/>
    </xf>
    <xf numFmtId="0" fontId="11" fillId="0" borderId="8" xfId="0" applyFont="1" applyBorder="1" applyAlignment="1">
      <alignment horizontal="justify" vertical="center" wrapText="1"/>
    </xf>
    <xf numFmtId="0" fontId="7" fillId="0" borderId="14" xfId="0" applyFont="1" applyBorder="1" applyAlignment="1">
      <alignment vertical="center"/>
    </xf>
    <xf numFmtId="0" fontId="7" fillId="0" borderId="17" xfId="0" applyFont="1" applyBorder="1" applyAlignment="1">
      <alignment vertical="center"/>
    </xf>
    <xf numFmtId="0" fontId="0" fillId="0" borderId="19" xfId="0" applyBorder="1"/>
    <xf numFmtId="0" fontId="0" fillId="0" borderId="3" xfId="0" applyBorder="1" applyAlignment="1">
      <alignment vertical="center"/>
    </xf>
    <xf numFmtId="0" fontId="0" fillId="0" borderId="15" xfId="0" applyBorder="1"/>
    <xf numFmtId="0" fontId="0" fillId="0" borderId="15" xfId="0" applyBorder="1" applyAlignment="1">
      <alignment horizontal="center" vertical="top" wrapText="1"/>
    </xf>
    <xf numFmtId="0" fontId="0" fillId="0" borderId="5" xfId="0" applyBorder="1" applyAlignment="1">
      <alignment vertical="top" wrapText="1"/>
    </xf>
    <xf numFmtId="0" fontId="0" fillId="0" borderId="19" xfId="0" applyBorder="1" applyAlignment="1">
      <alignment horizontal="center" wrapText="1"/>
    </xf>
    <xf numFmtId="0" fontId="0" fillId="0" borderId="8" xfId="0" applyBorder="1" applyAlignment="1">
      <alignment horizontal="left" vertical="top" wrapText="1"/>
    </xf>
    <xf numFmtId="0" fontId="0" fillId="0" borderId="16" xfId="0" applyBorder="1" applyAlignment="1">
      <alignment horizontal="left"/>
    </xf>
    <xf numFmtId="0" fontId="0" fillId="0" borderId="11" xfId="0" applyBorder="1" applyAlignment="1">
      <alignment horizontal="left" vertical="top" wrapText="1"/>
    </xf>
    <xf numFmtId="0" fontId="0" fillId="0" borderId="21" xfId="0" applyBorder="1"/>
    <xf numFmtId="0" fontId="0" fillId="0" borderId="22" xfId="0" applyBorder="1"/>
    <xf numFmtId="0" fontId="0" fillId="3" borderId="18" xfId="0" applyFill="1" applyBorder="1" applyAlignment="1">
      <alignment horizontal="center"/>
    </xf>
    <xf numFmtId="0" fontId="0" fillId="0" borderId="15" xfId="0" applyBorder="1" applyAlignment="1">
      <alignment wrapText="1"/>
    </xf>
    <xf numFmtId="0" fontId="0" fillId="0" borderId="5" xfId="0" applyBorder="1" applyAlignment="1">
      <alignment wrapText="1"/>
    </xf>
    <xf numFmtId="0" fontId="0" fillId="3" borderId="1" xfId="0" applyFill="1" applyBorder="1" applyAlignment="1">
      <alignment wrapText="1"/>
    </xf>
    <xf numFmtId="0" fontId="0" fillId="0" borderId="1" xfId="0" applyFill="1" applyBorder="1" applyAlignment="1">
      <alignment wrapText="1"/>
    </xf>
    <xf numFmtId="0" fontId="3" fillId="0" borderId="0" xfId="0" applyFont="1"/>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24" xfId="0" applyFont="1" applyFill="1" applyBorder="1" applyAlignment="1">
      <alignment horizontal="center" vertical="center" wrapText="1"/>
    </xf>
    <xf numFmtId="0" fontId="20" fillId="0" borderId="25" xfId="0" applyFont="1" applyBorder="1" applyAlignment="1">
      <alignment horizontal="left"/>
    </xf>
    <xf numFmtId="0" fontId="20" fillId="0" borderId="26" xfId="0" applyFont="1" applyFill="1" applyBorder="1" applyAlignment="1">
      <alignment horizontal="center"/>
    </xf>
    <xf numFmtId="0" fontId="20" fillId="0" borderId="26" xfId="0" applyFont="1" applyBorder="1" applyAlignment="1">
      <alignment horizontal="center"/>
    </xf>
    <xf numFmtId="0" fontId="20" fillId="0" borderId="25" xfId="0" applyFont="1" applyBorder="1" applyAlignment="1">
      <alignment horizontal="center"/>
    </xf>
    <xf numFmtId="165" fontId="3" fillId="0" borderId="27" xfId="2" applyNumberFormat="1" applyFont="1" applyFill="1" applyBorder="1" applyAlignment="1">
      <alignment horizontal="left"/>
    </xf>
    <xf numFmtId="165" fontId="3" fillId="0" borderId="24" xfId="2" applyNumberFormat="1" applyFont="1" applyFill="1" applyBorder="1" applyAlignment="1">
      <alignment horizontal="left"/>
    </xf>
    <xf numFmtId="165" fontId="3" fillId="0" borderId="24" xfId="2" applyNumberFormat="1" applyFont="1" applyFill="1" applyBorder="1"/>
    <xf numFmtId="166" fontId="3" fillId="0" borderId="24" xfId="3" applyNumberFormat="1" applyFont="1" applyFill="1" applyBorder="1"/>
    <xf numFmtId="166" fontId="3" fillId="0" borderId="24" xfId="3" applyNumberFormat="1" applyFont="1" applyFill="1" applyBorder="1" applyAlignment="1">
      <alignment horizontal="left"/>
    </xf>
    <xf numFmtId="165" fontId="3" fillId="0" borderId="28" xfId="2" applyNumberFormat="1" applyFont="1" applyFill="1" applyBorder="1" applyAlignment="1">
      <alignment horizontal="left"/>
    </xf>
    <xf numFmtId="165" fontId="3" fillId="0" borderId="29" xfId="2" applyNumberFormat="1" applyFont="1" applyFill="1" applyBorder="1" applyAlignment="1">
      <alignment horizontal="left"/>
    </xf>
    <xf numFmtId="165" fontId="3" fillId="0" borderId="29" xfId="2" applyNumberFormat="1" applyFont="1" applyFill="1" applyBorder="1"/>
    <xf numFmtId="166" fontId="3" fillId="0" borderId="29" xfId="3" applyNumberFormat="1" applyFont="1" applyFill="1" applyBorder="1"/>
    <xf numFmtId="166" fontId="3" fillId="0" borderId="29" xfId="3" applyNumberFormat="1" applyFont="1" applyFill="1" applyBorder="1" applyAlignment="1">
      <alignment horizontal="left"/>
    </xf>
    <xf numFmtId="165" fontId="3" fillId="0" borderId="31" xfId="2" applyNumberFormat="1" applyFont="1" applyFill="1" applyBorder="1" applyAlignment="1">
      <alignment horizontal="left"/>
    </xf>
    <xf numFmtId="165" fontId="3" fillId="0" borderId="32" xfId="2" applyNumberFormat="1" applyFont="1" applyFill="1" applyBorder="1" applyAlignment="1">
      <alignment horizontal="left"/>
    </xf>
    <xf numFmtId="165" fontId="3" fillId="0" borderId="32" xfId="2" applyNumberFormat="1" applyFont="1" applyFill="1" applyBorder="1"/>
    <xf numFmtId="166" fontId="3" fillId="0" borderId="32" xfId="3" applyNumberFormat="1" applyFont="1" applyFill="1" applyBorder="1"/>
    <xf numFmtId="166" fontId="3" fillId="0" borderId="32" xfId="3" applyNumberFormat="1" applyFont="1" applyFill="1" applyBorder="1" applyAlignment="1">
      <alignment horizontal="left"/>
    </xf>
    <xf numFmtId="165" fontId="3" fillId="0" borderId="33" xfId="2" applyNumberFormat="1" applyFont="1" applyFill="1" applyBorder="1" applyAlignment="1">
      <alignment horizontal="left"/>
    </xf>
    <xf numFmtId="165" fontId="3" fillId="0" borderId="30" xfId="2" applyNumberFormat="1" applyFont="1" applyFill="1" applyBorder="1" applyAlignment="1">
      <alignment horizontal="left"/>
    </xf>
    <xf numFmtId="165" fontId="3" fillId="0" borderId="30" xfId="2" applyNumberFormat="1" applyFont="1" applyFill="1" applyBorder="1"/>
    <xf numFmtId="166" fontId="3" fillId="0" borderId="30" xfId="3" applyNumberFormat="1" applyFont="1" applyFill="1" applyBorder="1"/>
    <xf numFmtId="166" fontId="3" fillId="0" borderId="30" xfId="3" applyNumberFormat="1" applyFont="1" applyFill="1" applyBorder="1" applyAlignment="1">
      <alignment horizontal="left"/>
    </xf>
    <xf numFmtId="165" fontId="3" fillId="0" borderId="3" xfId="2" applyNumberFormat="1" applyFont="1" applyFill="1" applyBorder="1" applyAlignment="1">
      <alignment horizontal="left"/>
    </xf>
    <xf numFmtId="165" fontId="3" fillId="0" borderId="4" xfId="2" applyNumberFormat="1" applyFont="1" applyFill="1" applyBorder="1" applyAlignment="1">
      <alignment horizontal="left"/>
    </xf>
    <xf numFmtId="165" fontId="3" fillId="0" borderId="4" xfId="2" applyNumberFormat="1" applyFont="1" applyFill="1" applyBorder="1" applyAlignment="1">
      <alignment horizontal="right"/>
    </xf>
    <xf numFmtId="165" fontId="3" fillId="0" borderId="5" xfId="2" applyNumberFormat="1" applyFont="1" applyFill="1" applyBorder="1" applyAlignment="1">
      <alignment horizontal="right"/>
    </xf>
    <xf numFmtId="165" fontId="3" fillId="0" borderId="5" xfId="2" applyNumberFormat="1" applyFont="1" applyFill="1" applyBorder="1" applyAlignment="1">
      <alignment horizontal="left"/>
    </xf>
    <xf numFmtId="165" fontId="20" fillId="0" borderId="34" xfId="2" applyNumberFormat="1" applyFont="1" applyFill="1" applyBorder="1" applyAlignment="1">
      <alignment horizontal="left"/>
    </xf>
    <xf numFmtId="165" fontId="3" fillId="0" borderId="6" xfId="2" applyNumberFormat="1" applyFont="1" applyFill="1" applyBorder="1" applyAlignment="1">
      <alignment horizontal="left"/>
    </xf>
    <xf numFmtId="165" fontId="3" fillId="0" borderId="6" xfId="2" applyNumberFormat="1" applyFont="1" applyFill="1" applyBorder="1" applyAlignment="1">
      <alignment horizontal="center"/>
    </xf>
    <xf numFmtId="166" fontId="3" fillId="0" borderId="2" xfId="3" applyNumberFormat="1" applyFont="1" applyFill="1" applyBorder="1"/>
    <xf numFmtId="166" fontId="3" fillId="0" borderId="2" xfId="3" applyNumberFormat="1" applyFont="1" applyFill="1" applyBorder="1" applyAlignment="1">
      <alignment horizontal="left"/>
    </xf>
    <xf numFmtId="0" fontId="3" fillId="0" borderId="0" xfId="0" applyFont="1" applyAlignment="1">
      <alignment horizontal="center"/>
    </xf>
    <xf numFmtId="165" fontId="3" fillId="3" borderId="35" xfId="2" applyNumberFormat="1" applyFont="1" applyFill="1" applyBorder="1" applyAlignment="1">
      <alignment horizontal="left"/>
    </xf>
    <xf numFmtId="165" fontId="3" fillId="0" borderId="25" xfId="2" applyNumberFormat="1" applyFont="1" applyFill="1" applyBorder="1" applyAlignment="1">
      <alignment horizontal="left"/>
    </xf>
    <xf numFmtId="165" fontId="3" fillId="0" borderId="25" xfId="2" applyNumberFormat="1" applyFont="1" applyFill="1" applyBorder="1"/>
    <xf numFmtId="166" fontId="3" fillId="0" borderId="25" xfId="3" applyNumberFormat="1" applyFont="1" applyFill="1" applyBorder="1"/>
    <xf numFmtId="166" fontId="3" fillId="0" borderId="13" xfId="3" applyNumberFormat="1" applyFont="1" applyFill="1" applyBorder="1" applyAlignment="1">
      <alignment horizontal="left"/>
    </xf>
    <xf numFmtId="165" fontId="3" fillId="3" borderId="24" xfId="2" applyNumberFormat="1" applyFont="1" applyFill="1" applyBorder="1"/>
    <xf numFmtId="165" fontId="3" fillId="3" borderId="29" xfId="2" applyNumberFormat="1" applyFont="1" applyFill="1" applyBorder="1"/>
    <xf numFmtId="166" fontId="3" fillId="3" borderId="29" xfId="3" applyNumberFormat="1" applyFont="1" applyFill="1" applyBorder="1" applyAlignment="1">
      <alignment horizontal="center" wrapText="1"/>
    </xf>
    <xf numFmtId="166" fontId="3" fillId="3" borderId="29" xfId="3" applyNumberFormat="1" applyFont="1" applyFill="1" applyBorder="1" applyAlignment="1">
      <alignment horizontal="left"/>
    </xf>
    <xf numFmtId="165" fontId="3" fillId="3" borderId="29" xfId="2" applyNumberFormat="1" applyFont="1" applyFill="1" applyBorder="1" applyAlignment="1">
      <alignment horizontal="left"/>
    </xf>
    <xf numFmtId="165" fontId="3" fillId="3" borderId="32" xfId="2" applyNumberFormat="1" applyFont="1" applyFill="1" applyBorder="1"/>
    <xf numFmtId="166" fontId="17" fillId="0" borderId="32" xfId="3" applyNumberFormat="1" applyFont="1" applyFill="1" applyBorder="1"/>
    <xf numFmtId="166" fontId="3" fillId="3" borderId="29" xfId="3" applyNumberFormat="1" applyFont="1" applyFill="1" applyBorder="1" applyAlignment="1">
      <alignment horizontal="left" vertical="center" wrapText="1"/>
    </xf>
    <xf numFmtId="165" fontId="3" fillId="3" borderId="30" xfId="2" applyNumberFormat="1" applyFont="1" applyFill="1" applyBorder="1"/>
    <xf numFmtId="165" fontId="3" fillId="3" borderId="25" xfId="2" applyNumberFormat="1" applyFont="1" applyFill="1" applyBorder="1"/>
    <xf numFmtId="165" fontId="3" fillId="3" borderId="6" xfId="2" applyNumberFormat="1" applyFont="1" applyFill="1" applyBorder="1" applyAlignment="1">
      <alignment horizontal="center"/>
    </xf>
    <xf numFmtId="164" fontId="0" fillId="3" borderId="1" xfId="0" applyNumberFormat="1" applyFill="1" applyBorder="1" applyAlignment="1">
      <alignment wrapText="1"/>
    </xf>
    <xf numFmtId="0" fontId="0" fillId="3" borderId="0" xfId="0" applyFill="1" applyAlignment="1">
      <alignment wrapText="1"/>
    </xf>
    <xf numFmtId="0" fontId="0" fillId="3" borderId="1" xfId="0" applyFill="1" applyBorder="1" applyAlignment="1">
      <alignment horizontal="center" wrapText="1"/>
    </xf>
    <xf numFmtId="164" fontId="0" fillId="0" borderId="1" xfId="0" applyNumberFormat="1" applyFill="1" applyBorder="1" applyAlignment="1">
      <alignment wrapText="1"/>
    </xf>
    <xf numFmtId="0" fontId="0" fillId="0" borderId="0" xfId="0" applyFill="1" applyAlignment="1">
      <alignment wrapText="1"/>
    </xf>
    <xf numFmtId="0" fontId="5" fillId="3" borderId="6" xfId="0" applyFont="1" applyFill="1" applyBorder="1" applyAlignment="1">
      <alignment vertical="center" wrapText="1"/>
    </xf>
    <xf numFmtId="0" fontId="5" fillId="3" borderId="8" xfId="0" applyFont="1" applyFill="1" applyBorder="1" applyAlignment="1">
      <alignment vertical="center" wrapText="1"/>
    </xf>
    <xf numFmtId="0" fontId="0" fillId="3" borderId="1" xfId="0" applyFill="1" applyBorder="1" applyAlignment="1">
      <alignment vertical="top" wrapText="1"/>
    </xf>
    <xf numFmtId="0" fontId="17" fillId="3" borderId="1" xfId="0" applyFont="1" applyFill="1" applyBorder="1" applyAlignment="1">
      <alignment wrapText="1"/>
    </xf>
    <xf numFmtId="0" fontId="5" fillId="3" borderId="8" xfId="0" applyFont="1" applyFill="1" applyBorder="1" applyAlignment="1">
      <alignment horizontal="justify" vertical="center" wrapText="1"/>
    </xf>
    <xf numFmtId="0" fontId="1" fillId="3" borderId="1" xfId="0" applyFont="1" applyFill="1" applyBorder="1" applyAlignment="1">
      <alignment wrapText="1"/>
    </xf>
    <xf numFmtId="1" fontId="0" fillId="0" borderId="0" xfId="0" applyNumberFormat="1"/>
    <xf numFmtId="49" fontId="0" fillId="0" borderId="0" xfId="0" applyNumberFormat="1" applyAlignment="1"/>
    <xf numFmtId="0" fontId="22" fillId="0" borderId="0" xfId="0" applyFont="1" applyAlignment="1">
      <alignment wrapText="1"/>
    </xf>
    <xf numFmtId="167" fontId="0" fillId="0" borderId="0" xfId="0" applyNumberFormat="1"/>
    <xf numFmtId="165" fontId="3" fillId="0" borderId="23" xfId="2" applyNumberFormat="1" applyFont="1" applyFill="1" applyBorder="1" applyAlignment="1">
      <alignment horizontal="left"/>
    </xf>
    <xf numFmtId="165" fontId="3" fillId="0" borderId="36" xfId="2" applyNumberFormat="1" applyFont="1" applyFill="1" applyBorder="1" applyAlignment="1">
      <alignment horizontal="left"/>
    </xf>
    <xf numFmtId="165" fontId="3" fillId="0" borderId="37" xfId="2" applyNumberFormat="1" applyFont="1" applyFill="1" applyBorder="1" applyAlignment="1">
      <alignment horizontal="left"/>
    </xf>
    <xf numFmtId="165" fontId="3" fillId="0" borderId="38" xfId="2" applyNumberFormat="1" applyFont="1" applyFill="1" applyBorder="1" applyAlignment="1">
      <alignment horizontal="left"/>
    </xf>
    <xf numFmtId="165" fontId="3" fillId="0" borderId="39" xfId="2" applyNumberFormat="1" applyFont="1" applyFill="1" applyBorder="1" applyAlignment="1">
      <alignment horizontal="left"/>
    </xf>
    <xf numFmtId="165" fontId="3" fillId="0" borderId="40" xfId="2" applyNumberFormat="1" applyFont="1" applyFill="1" applyBorder="1" applyAlignment="1">
      <alignment horizontal="left"/>
    </xf>
    <xf numFmtId="165" fontId="3" fillId="0" borderId="41" xfId="2" applyNumberFormat="1" applyFont="1" applyFill="1" applyBorder="1" applyAlignment="1">
      <alignment horizontal="left"/>
    </xf>
    <xf numFmtId="165" fontId="3" fillId="0" borderId="42" xfId="2" applyNumberFormat="1" applyFont="1" applyFill="1" applyBorder="1" applyAlignment="1">
      <alignment horizontal="left"/>
    </xf>
    <xf numFmtId="0" fontId="20" fillId="0" borderId="38" xfId="0" applyFont="1" applyFill="1" applyBorder="1" applyAlignment="1">
      <alignment horizontal="center"/>
    </xf>
    <xf numFmtId="165" fontId="3" fillId="0" borderId="43" xfId="2" applyNumberFormat="1" applyFont="1" applyFill="1" applyBorder="1" applyAlignment="1">
      <alignment horizontal="center"/>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xf>
    <xf numFmtId="3" fontId="3" fillId="0" borderId="24" xfId="0" applyNumberFormat="1" applyFont="1" applyBorder="1"/>
    <xf numFmtId="3" fontId="3" fillId="0" borderId="29" xfId="0" applyNumberFormat="1" applyFont="1" applyBorder="1"/>
    <xf numFmtId="3" fontId="3" fillId="0" borderId="6" xfId="0" applyNumberFormat="1" applyFont="1" applyBorder="1"/>
    <xf numFmtId="165" fontId="3" fillId="0" borderId="26" xfId="2" applyNumberFormat="1" applyFont="1" applyFill="1" applyBorder="1" applyAlignment="1">
      <alignment horizontal="left"/>
    </xf>
    <xf numFmtId="165" fontId="3" fillId="0" borderId="44" xfId="2" applyNumberFormat="1" applyFont="1" applyFill="1" applyBorder="1" applyAlignment="1">
      <alignment horizontal="left"/>
    </xf>
    <xf numFmtId="3" fontId="3" fillId="0" borderId="32" xfId="0" applyNumberFormat="1" applyFont="1" applyBorder="1"/>
    <xf numFmtId="3" fontId="3" fillId="0" borderId="25" xfId="0" applyNumberFormat="1" applyFont="1" applyBorder="1"/>
    <xf numFmtId="165" fontId="3" fillId="3" borderId="36" xfId="2" applyNumberFormat="1" applyFont="1" applyFill="1" applyBorder="1" applyAlignment="1">
      <alignment horizontal="left"/>
    </xf>
    <xf numFmtId="3" fontId="3" fillId="0" borderId="9" xfId="0" applyNumberFormat="1" applyFont="1" applyBorder="1"/>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6" fillId="2" borderId="9" xfId="0" applyFont="1" applyFill="1" applyBorder="1" applyAlignment="1">
      <alignment vertical="center" wrapText="1"/>
    </xf>
    <xf numFmtId="0" fontId="6" fillId="2" borderId="6" xfId="0" applyFont="1" applyFill="1" applyBorder="1" applyAlignment="1">
      <alignment vertical="center" wrapText="1"/>
    </xf>
    <xf numFmtId="0" fontId="5" fillId="3" borderId="9" xfId="0" applyFont="1" applyFill="1" applyBorder="1" applyAlignment="1">
      <alignment vertical="center" wrapText="1"/>
    </xf>
    <xf numFmtId="0" fontId="5" fillId="3" borderId="6" xfId="0" applyFont="1" applyFill="1" applyBorder="1" applyAlignment="1">
      <alignment vertical="center" wrapText="1"/>
    </xf>
    <xf numFmtId="0" fontId="5" fillId="3" borderId="9" xfId="0" applyFont="1" applyFill="1" applyBorder="1" applyAlignment="1">
      <alignment horizontal="justify" vertical="center" wrapText="1"/>
    </xf>
    <xf numFmtId="0" fontId="5" fillId="3" borderId="6" xfId="0" applyFont="1" applyFill="1" applyBorder="1" applyAlignment="1">
      <alignment horizontal="justify" vertical="center" wrapText="1"/>
    </xf>
    <xf numFmtId="0" fontId="6" fillId="2" borderId="7" xfId="0" applyFont="1" applyFill="1" applyBorder="1" applyAlignment="1">
      <alignment vertical="center" wrapText="1"/>
    </xf>
    <xf numFmtId="0" fontId="5" fillId="0" borderId="9" xfId="0" applyFont="1" applyBorder="1" applyAlignment="1">
      <alignment vertical="center" wrapText="1"/>
    </xf>
    <xf numFmtId="0" fontId="6" fillId="0" borderId="6" xfId="0" applyFont="1" applyBorder="1" applyAlignment="1">
      <alignment vertical="center" wrapText="1"/>
    </xf>
    <xf numFmtId="0" fontId="5" fillId="0" borderId="6" xfId="0" applyFont="1" applyBorder="1" applyAlignment="1">
      <alignment vertical="center" wrapText="1"/>
    </xf>
    <xf numFmtId="0" fontId="15"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13" xfId="0" applyBorder="1" applyAlignment="1">
      <alignment horizontal="left" vertical="center" wrapText="1"/>
    </xf>
    <xf numFmtId="0" fontId="0" fillId="0" borderId="11" xfId="0"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xf numFmtId="0" fontId="0" fillId="0" borderId="7" xfId="0" applyBorder="1" applyAlignment="1"/>
    <xf numFmtId="0" fontId="0" fillId="0" borderId="6" xfId="0" applyBorder="1" applyAlignment="1"/>
    <xf numFmtId="0" fontId="0" fillId="0" borderId="12" xfId="0" applyBorder="1" applyAlignment="1">
      <alignment horizontal="left" wrapText="1"/>
    </xf>
    <xf numFmtId="0" fontId="0" fillId="0" borderId="10" xfId="0" applyBorder="1" applyAlignment="1">
      <alignment horizontal="left"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0" fillId="0" borderId="13" xfId="0" applyBorder="1" applyAlignment="1">
      <alignment horizontal="center" wrapText="1"/>
    </xf>
    <xf numFmtId="0" fontId="0" fillId="0" borderId="8" xfId="0" applyBorder="1" applyAlignment="1">
      <alignment horizontal="center" wrapText="1"/>
    </xf>
    <xf numFmtId="165" fontId="3" fillId="0" borderId="30" xfId="2" applyNumberFormat="1" applyFont="1" applyFill="1" applyBorder="1" applyAlignment="1">
      <alignment horizontal="right" vertical="center"/>
    </xf>
    <xf numFmtId="165" fontId="3" fillId="0" borderId="7" xfId="2" applyNumberFormat="1" applyFont="1" applyFill="1" applyBorder="1" applyAlignment="1">
      <alignment horizontal="right" vertical="center"/>
    </xf>
    <xf numFmtId="165" fontId="3" fillId="0" borderId="29" xfId="2" applyNumberFormat="1" applyFont="1" applyFill="1" applyBorder="1" applyAlignment="1">
      <alignment horizontal="right" vertical="center"/>
    </xf>
    <xf numFmtId="166" fontId="3" fillId="0" borderId="30" xfId="3" applyNumberFormat="1" applyFont="1" applyFill="1" applyBorder="1" applyAlignment="1">
      <alignment horizontal="right" vertical="center"/>
    </xf>
    <xf numFmtId="166" fontId="3" fillId="0" borderId="7" xfId="3" applyNumberFormat="1" applyFont="1" applyFill="1" applyBorder="1" applyAlignment="1">
      <alignment horizontal="right" vertical="center"/>
    </xf>
    <xf numFmtId="166" fontId="3" fillId="0" borderId="29" xfId="3" applyNumberFormat="1" applyFont="1" applyFill="1" applyBorder="1" applyAlignment="1">
      <alignment horizontal="right" vertical="center"/>
    </xf>
    <xf numFmtId="166" fontId="3" fillId="0" borderId="30" xfId="3" applyNumberFormat="1" applyFont="1" applyFill="1" applyBorder="1" applyAlignment="1">
      <alignment horizontal="left" vertical="center" wrapText="1"/>
    </xf>
    <xf numFmtId="166" fontId="3" fillId="0" borderId="7" xfId="3" applyNumberFormat="1" applyFont="1" applyFill="1" applyBorder="1" applyAlignment="1">
      <alignment horizontal="left" vertical="center" wrapText="1"/>
    </xf>
    <xf numFmtId="166" fontId="3" fillId="0" borderId="29" xfId="3" applyNumberFormat="1" applyFont="1" applyFill="1" applyBorder="1" applyAlignment="1">
      <alignment horizontal="left" vertical="center" wrapText="1"/>
    </xf>
    <xf numFmtId="0" fontId="20" fillId="3" borderId="3" xfId="0" applyFont="1" applyFill="1" applyBorder="1" applyAlignment="1">
      <alignment horizontal="center"/>
    </xf>
    <xf numFmtId="0" fontId="20" fillId="3" borderId="4" xfId="0" applyFont="1" applyFill="1" applyBorder="1" applyAlignment="1">
      <alignment horizontal="center"/>
    </xf>
    <xf numFmtId="0" fontId="20" fillId="3" borderId="5" xfId="0" applyFont="1" applyFill="1" applyBorder="1" applyAlignment="1">
      <alignment horizontal="center"/>
    </xf>
    <xf numFmtId="166" fontId="3" fillId="0" borderId="30" xfId="3" applyNumberFormat="1" applyFont="1" applyFill="1" applyBorder="1" applyAlignment="1">
      <alignment horizontal="center" vertical="center"/>
    </xf>
    <xf numFmtId="166" fontId="3" fillId="0" borderId="7" xfId="3" applyNumberFormat="1" applyFont="1" applyFill="1" applyBorder="1" applyAlignment="1">
      <alignment horizontal="center" vertical="center"/>
    </xf>
    <xf numFmtId="166" fontId="3" fillId="0" borderId="29" xfId="3" applyNumberFormat="1" applyFont="1" applyFill="1" applyBorder="1" applyAlignment="1">
      <alignment horizontal="center" vertical="center"/>
    </xf>
    <xf numFmtId="166" fontId="3" fillId="3" borderId="30" xfId="3" applyNumberFormat="1" applyFont="1" applyFill="1" applyBorder="1" applyAlignment="1">
      <alignment horizontal="left" vertical="center" wrapText="1"/>
    </xf>
    <xf numFmtId="166" fontId="3" fillId="3" borderId="7" xfId="3" applyNumberFormat="1" applyFont="1" applyFill="1" applyBorder="1" applyAlignment="1">
      <alignment horizontal="left" vertical="center" wrapText="1"/>
    </xf>
    <xf numFmtId="166" fontId="3" fillId="3" borderId="29" xfId="3" applyNumberFormat="1" applyFont="1" applyFill="1" applyBorder="1" applyAlignment="1">
      <alignment horizontal="left" vertical="center" wrapText="1"/>
    </xf>
    <xf numFmtId="0" fontId="20" fillId="0" borderId="3" xfId="0" applyFont="1" applyBorder="1" applyAlignment="1">
      <alignment horizontal="center"/>
    </xf>
    <xf numFmtId="0" fontId="20" fillId="0" borderId="4" xfId="0" applyFont="1" applyBorder="1" applyAlignment="1">
      <alignment horizontal="center"/>
    </xf>
    <xf numFmtId="0" fontId="20" fillId="0" borderId="5" xfId="0" applyFont="1" applyBorder="1" applyAlignment="1">
      <alignment horizontal="center"/>
    </xf>
    <xf numFmtId="0" fontId="19" fillId="4" borderId="0" xfId="4" applyFont="1" applyFill="1" applyBorder="1" applyAlignment="1">
      <alignment horizontal="center"/>
    </xf>
  </cellXfs>
  <cellStyles count="5">
    <cellStyle name="Collegamento ipertestuale" xfId="1" builtinId="8"/>
    <cellStyle name="Migliaia" xfId="2" builtinId="3"/>
    <cellStyle name="Normale" xfId="0" builtinId="0"/>
    <cellStyle name="Normale 3" xfId="4"/>
    <cellStyle name="Percentuale" xfId="3" builtinId="5"/>
  </cellStyles>
  <dxfs count="16">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alignment horizontal="general" vertical="bottom" textRotation="0" wrapText="1" indent="0" justifyLastLine="0" shrinkToFit="0" readingOrder="0"/>
    </dxf>
    <dxf>
      <numFmt numFmtId="167" formatCode="_-[$€-410]\ * #,##0.00_-;\-[$€-410]\ * #,##0.00_-;_-[$€-410]\ * &quot;-&quot;??_-;_-@_-"/>
    </dxf>
    <dxf>
      <font>
        <b val="0"/>
        <i val="0"/>
        <strike val="0"/>
        <condense val="0"/>
        <extend val="0"/>
        <outline val="0"/>
        <shadow val="0"/>
        <u val="none"/>
        <vertAlign val="baseline"/>
        <sz val="7.5"/>
        <color rgb="FF000000"/>
        <name val="Calibri"/>
        <scheme val="none"/>
      </font>
      <numFmt numFmtId="167" formatCode="_-[$€-410]\ * #,##0.00_-;\-[$€-410]\ * #,##0.00_-;_-[$€-410]\ * &quot;-&quot;??_-;_-@_-"/>
      <alignment horizontal="general" vertical="bottom" textRotation="0" wrapText="1" indent="0" justifyLastLine="0" shrinkToFit="0" readingOrder="0"/>
    </dxf>
    <dxf>
      <font>
        <b val="0"/>
        <i val="0"/>
        <strike val="0"/>
        <condense val="0"/>
        <extend val="0"/>
        <outline val="0"/>
        <shadow val="0"/>
        <u val="none"/>
        <vertAlign val="baseline"/>
        <sz val="7.5"/>
        <color rgb="FF000000"/>
        <name val="Calibri"/>
        <scheme val="none"/>
      </font>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owssvr" backgroundRefresh="0" connectionId="1" autoFormatId="16" applyNumberFormats="0" applyBorderFormats="0" applyFontFormats="0" applyPatternFormats="0" applyAlignmentFormats="0" applyWidthHeightFormats="0">
  <queryTableRefresh nextId="38">
    <queryTableFields count="10">
      <queryTableField id="33" name="ID" tableColumnId="1"/>
      <queryTableField id="1" name="Codice_x000a_ATO" tableColumnId="2"/>
      <queryTableField id="4" name="Gestore" tableColumnId="5"/>
      <queryTableField id="5" name="Settore" tableColumnId="6"/>
      <queryTableField id="7" name="Comune" tableColumnId="8"/>
      <queryTableField id="8" name="Indirizzo" tableColumnId="9"/>
      <queryTableField id="9" name="Descrizione intervento" tableColumnId="10"/>
      <queryTableField id="36" dataBound="0" tableColumnId="3"/>
      <queryTableField id="13" name="INTERVENTI 2016" tableColumnId="14"/>
      <queryTableField id="27" name="Y - NOTE 2017" tableColumnId="28"/>
    </queryTableFields>
    <queryTableDeletedFields count="26">
      <deletedField name="INTERVENTI 2014"/>
      <deletedField name="INTERVENTI_x000a_ 2015"/>
      <deletedField name="M - STATO 2017"/>
      <deletedField name="S - EURO_PREVISIONE_2017 (al netto dei risparmi e anticipazione lavori)"/>
      <deletedField name="T - ∆ 1 - PROPOSTA - PREVISIONE S-R"/>
      <deletedField name="U - EURO NETTO 2017 (Intervento Concluso)"/>
      <deletedField name="V-∆ 2 - POST GARA (intervento concluso) U-S"/>
      <deletedField name="W - EURO REALIZZATO NETTO 2017  (agg. mese)"/>
      <deletedField name="X - % AGG. MESE 2017"/>
      <deletedField name="O - Q.E. DA PROG. AL NETTO RIBASSO DI GARA"/>
      <deletedField name="Codice ATO 2016"/>
      <deletedField name="Codice AEEGSI 2016"/>
      <deletedField name="Titolo / Commessa"/>
      <deletedField name="Comuni serviti dall'intervento"/>
      <deletedField name="R - PROPOSTA_2017 (PDI)"/>
      <deletedField name="PROPOSTA_x000a_ 2018"/>
      <deletedField name="PROPOSTA_x000a_ 2019"/>
      <deletedField name="brianzacque"/>
      <deletedField name="Tipo di elemento"/>
      <deletedField name="Percorso"/>
      <deletedField name="P - REALIZZATO NETTO TOTALE"/>
      <deletedField name="M - STATO 2016"/>
      <deletedField name="Q - % REALIZZATO (CUMULATO) SOLO LAVORI"/>
      <deletedField name="N - BGT INTERVENTO INIZIALE"/>
      <deletedField name="RISERVATO BRIANZACQUE_x000a__x000a_ (Responsabile)"/>
      <deletedField name="RISERVATO BRIANZACQUE_x000a__x000a_ (Settore)"/>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ella_owssvr" displayName="Tabella_owssvr" ref="A1:J9" tableType="queryTable" totalsRowShown="0">
  <autoFilter ref="A1:J9"/>
  <tableColumns count="10">
    <tableColumn id="1" uniqueName="ID" name="ID" queryTableFieldId="33" dataDxfId="15"/>
    <tableColumn id="2" uniqueName="Title" name="Codice_x000a_ATO" queryTableFieldId="1" dataDxfId="14"/>
    <tableColumn id="5" uniqueName="Gestore" name="Gestore" queryTableFieldId="4" dataDxfId="13"/>
    <tableColumn id="6" uniqueName="Settore" name="Settore" queryTableFieldId="5" dataDxfId="12"/>
    <tableColumn id="8" uniqueName="Comune" name="Comune" queryTableFieldId="7" dataDxfId="11"/>
    <tableColumn id="9" uniqueName="Indirizzo" name="Indirizzo" queryTableFieldId="8" dataDxfId="10"/>
    <tableColumn id="10" uniqueName="Descrizione_x005f_x0020_intervento" name="Descrizione intervento" queryTableFieldId="9" dataDxfId="9"/>
    <tableColumn id="3" uniqueName="3" name="N - IMPEGNO DI SPESA ANNO 2016" queryTableFieldId="36" dataDxfId="8"/>
    <tableColumn id="14" uniqueName="INTERVENTI_x005f_x0020_2016" name="INTERVENTI  ESEGUITI NELL'ANNO 2016" queryTableFieldId="13" dataDxfId="7"/>
    <tableColumn id="28" uniqueName="Y_x005f_x0020__x005f_x002d__x005f_x0020_NOTE_x0020" name="Y - NOTE" queryTableFieldId="27" dataDxfId="6"/>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t.wikipedia.org/wiki/Profitt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22"/>
  <sheetViews>
    <sheetView topLeftCell="B127" zoomScale="90" zoomScaleNormal="90" workbookViewId="0">
      <selection activeCell="D150" sqref="D150:D151"/>
    </sheetView>
  </sheetViews>
  <sheetFormatPr defaultColWidth="79" defaultRowHeight="17.25" customHeight="1" x14ac:dyDescent="0.25"/>
  <cols>
    <col min="1" max="1" width="5.42578125" style="1" customWidth="1"/>
    <col min="2" max="2" width="82.28515625" style="1" customWidth="1"/>
    <col min="3" max="3" width="31.85546875" style="1" customWidth="1"/>
    <col min="4" max="4" width="50.5703125" style="4" customWidth="1"/>
    <col min="5" max="5" width="58.42578125" style="1" customWidth="1"/>
    <col min="6" max="16384" width="79" style="1"/>
  </cols>
  <sheetData>
    <row r="2" spans="2:5" ht="17.25" customHeight="1" x14ac:dyDescent="0.25">
      <c r="B2" s="2" t="s">
        <v>0</v>
      </c>
      <c r="C2" s="2" t="s">
        <v>85</v>
      </c>
      <c r="D2" s="5" t="s">
        <v>86</v>
      </c>
      <c r="E2" s="2" t="s">
        <v>87</v>
      </c>
    </row>
    <row r="3" spans="2:5" ht="17.25" customHeight="1" x14ac:dyDescent="0.25">
      <c r="B3" s="2" t="s">
        <v>1</v>
      </c>
      <c r="C3" s="3"/>
      <c r="D3" s="6"/>
      <c r="E3" s="3"/>
    </row>
    <row r="4" spans="2:5" ht="17.25" customHeight="1" x14ac:dyDescent="0.25">
      <c r="B4" s="3" t="s">
        <v>8</v>
      </c>
      <c r="C4" s="3"/>
      <c r="D4" s="6"/>
      <c r="E4" s="3"/>
    </row>
    <row r="5" spans="2:5" s="144" customFormat="1" ht="54" customHeight="1" x14ac:dyDescent="0.25">
      <c r="B5" s="86" t="s">
        <v>9</v>
      </c>
      <c r="C5" s="86" t="s">
        <v>88</v>
      </c>
      <c r="D5" s="143">
        <v>42845</v>
      </c>
      <c r="E5" s="86" t="s">
        <v>369</v>
      </c>
    </row>
    <row r="6" spans="2:5" ht="45.75" customHeight="1" x14ac:dyDescent="0.25">
      <c r="B6" s="3" t="s">
        <v>99</v>
      </c>
      <c r="C6" s="3" t="s">
        <v>98</v>
      </c>
      <c r="D6" s="6">
        <v>42845</v>
      </c>
      <c r="E6" s="3" t="s">
        <v>105</v>
      </c>
    </row>
    <row r="7" spans="2:5" ht="17.25" customHeight="1" x14ac:dyDescent="0.25">
      <c r="B7" s="3" t="s">
        <v>10</v>
      </c>
      <c r="C7" s="3" t="s">
        <v>89</v>
      </c>
      <c r="D7" s="6">
        <v>42845</v>
      </c>
      <c r="E7" s="3"/>
    </row>
    <row r="8" spans="2:5" s="144" customFormat="1" ht="17.25" customHeight="1" x14ac:dyDescent="0.25">
      <c r="B8" s="86" t="s">
        <v>100</v>
      </c>
      <c r="C8" s="86" t="s">
        <v>101</v>
      </c>
      <c r="D8" s="143">
        <v>42845</v>
      </c>
      <c r="E8" s="86" t="s">
        <v>365</v>
      </c>
    </row>
    <row r="9" spans="2:5" s="144" customFormat="1" ht="47.25" customHeight="1" x14ac:dyDescent="0.25">
      <c r="B9" s="86" t="s">
        <v>11</v>
      </c>
      <c r="C9" s="86" t="s">
        <v>90</v>
      </c>
      <c r="D9" s="143">
        <v>42845</v>
      </c>
      <c r="E9" s="86" t="s">
        <v>287</v>
      </c>
    </row>
    <row r="10" spans="2:5" ht="17.25" customHeight="1" x14ac:dyDescent="0.25">
      <c r="B10" s="2" t="s">
        <v>2</v>
      </c>
      <c r="C10" s="3"/>
      <c r="D10" s="6"/>
      <c r="E10" s="3"/>
    </row>
    <row r="11" spans="2:5" ht="17.25" customHeight="1" x14ac:dyDescent="0.25">
      <c r="B11" s="87" t="s">
        <v>12</v>
      </c>
      <c r="C11" s="3"/>
      <c r="D11" s="6"/>
    </row>
    <row r="12" spans="2:5" ht="44.25" customHeight="1" x14ac:dyDescent="0.25">
      <c r="B12" s="3" t="s">
        <v>104</v>
      </c>
      <c r="C12" s="3"/>
      <c r="D12" s="6">
        <v>42845</v>
      </c>
      <c r="E12" s="3" t="s">
        <v>105</v>
      </c>
    </row>
    <row r="13" spans="2:5" ht="17.25" customHeight="1" x14ac:dyDescent="0.25">
      <c r="B13" s="3" t="s">
        <v>102</v>
      </c>
      <c r="C13" s="3" t="s">
        <v>98</v>
      </c>
      <c r="D13" s="6">
        <v>42845</v>
      </c>
      <c r="E13" s="3"/>
    </row>
    <row r="14" spans="2:5" ht="17.25" customHeight="1" x14ac:dyDescent="0.25">
      <c r="B14" s="3" t="s">
        <v>103</v>
      </c>
      <c r="C14" s="3" t="s">
        <v>98</v>
      </c>
      <c r="D14" s="6">
        <v>42845</v>
      </c>
      <c r="E14" s="3"/>
    </row>
    <row r="15" spans="2:5" s="144" customFormat="1" ht="74.25" customHeight="1" x14ac:dyDescent="0.25">
      <c r="B15" s="86" t="s">
        <v>13</v>
      </c>
      <c r="C15" s="86" t="s">
        <v>91</v>
      </c>
      <c r="D15" s="143">
        <v>42845</v>
      </c>
      <c r="E15" s="151" t="s">
        <v>362</v>
      </c>
    </row>
    <row r="16" spans="2:5" ht="17.25" customHeight="1" x14ac:dyDescent="0.25">
      <c r="B16" s="3" t="s">
        <v>14</v>
      </c>
      <c r="C16" s="3" t="s">
        <v>89</v>
      </c>
      <c r="D16" s="6">
        <v>42845</v>
      </c>
      <c r="E16" s="3"/>
    </row>
    <row r="17" spans="2:5" s="144" customFormat="1" ht="68.25" customHeight="1" x14ac:dyDescent="0.25">
      <c r="B17" s="86" t="s">
        <v>106</v>
      </c>
      <c r="C17" s="86" t="s">
        <v>107</v>
      </c>
      <c r="D17" s="143">
        <v>42845</v>
      </c>
      <c r="E17" s="151" t="s">
        <v>361</v>
      </c>
    </row>
    <row r="18" spans="2:5" s="144" customFormat="1" ht="105" x14ac:dyDescent="0.25">
      <c r="B18" s="86" t="s">
        <v>15</v>
      </c>
      <c r="C18" s="86" t="s">
        <v>91</v>
      </c>
      <c r="D18" s="143">
        <v>42845</v>
      </c>
      <c r="E18" s="151" t="s">
        <v>363</v>
      </c>
    </row>
    <row r="19" spans="2:5" ht="57" customHeight="1" x14ac:dyDescent="0.25">
      <c r="B19" s="3" t="s">
        <v>108</v>
      </c>
      <c r="C19" s="7" t="s">
        <v>92</v>
      </c>
      <c r="D19" s="6">
        <v>42845</v>
      </c>
      <c r="E19" s="3" t="s">
        <v>109</v>
      </c>
    </row>
    <row r="20" spans="2:5" ht="17.25" customHeight="1" x14ac:dyDescent="0.25">
      <c r="B20" s="3" t="s">
        <v>16</v>
      </c>
      <c r="C20" s="3" t="s">
        <v>89</v>
      </c>
      <c r="D20" s="6">
        <v>42845</v>
      </c>
      <c r="E20" s="87"/>
    </row>
    <row r="21" spans="2:5" ht="17.25" customHeight="1" x14ac:dyDescent="0.25">
      <c r="B21" s="2" t="s">
        <v>3</v>
      </c>
      <c r="C21" s="3"/>
      <c r="D21" s="6">
        <v>42845</v>
      </c>
      <c r="E21" s="87"/>
    </row>
    <row r="22" spans="2:5" s="144" customFormat="1" ht="47.25" customHeight="1" x14ac:dyDescent="0.25">
      <c r="B22" s="86" t="s">
        <v>17</v>
      </c>
      <c r="C22" s="86" t="s">
        <v>93</v>
      </c>
      <c r="D22" s="143">
        <v>42845</v>
      </c>
      <c r="E22" s="86" t="s">
        <v>372</v>
      </c>
    </row>
    <row r="23" spans="2:5" s="144" customFormat="1" ht="17.25" customHeight="1" x14ac:dyDescent="0.25">
      <c r="B23" s="86" t="s">
        <v>18</v>
      </c>
      <c r="C23" s="86" t="s">
        <v>93</v>
      </c>
      <c r="D23" s="143">
        <v>42845</v>
      </c>
      <c r="E23" s="86" t="s">
        <v>373</v>
      </c>
    </row>
    <row r="24" spans="2:5" s="144" customFormat="1" ht="210" x14ac:dyDescent="0.25">
      <c r="B24" s="86" t="s">
        <v>110</v>
      </c>
      <c r="C24" s="86" t="s">
        <v>93</v>
      </c>
      <c r="D24" s="143">
        <v>42845</v>
      </c>
      <c r="E24" s="86" t="s">
        <v>374</v>
      </c>
    </row>
    <row r="25" spans="2:5" ht="45.75" customHeight="1" x14ac:dyDescent="0.25">
      <c r="B25" s="2" t="s">
        <v>4</v>
      </c>
      <c r="C25" s="3"/>
      <c r="D25" s="6">
        <v>42845</v>
      </c>
    </row>
    <row r="26" spans="2:5" s="144" customFormat="1" ht="51.75" customHeight="1" x14ac:dyDescent="0.25">
      <c r="B26" s="86" t="s">
        <v>278</v>
      </c>
      <c r="C26" s="86" t="s">
        <v>95</v>
      </c>
      <c r="D26" s="143">
        <v>42845</v>
      </c>
      <c r="E26" s="150" t="s">
        <v>284</v>
      </c>
    </row>
    <row r="27" spans="2:5" s="144" customFormat="1" ht="43.5" customHeight="1" x14ac:dyDescent="0.25">
      <c r="B27" s="86" t="s">
        <v>279</v>
      </c>
      <c r="C27" s="86" t="s">
        <v>95</v>
      </c>
      <c r="D27" s="143">
        <v>42845</v>
      </c>
      <c r="E27" s="150" t="s">
        <v>285</v>
      </c>
    </row>
    <row r="28" spans="2:5" s="144" customFormat="1" ht="55.5" customHeight="1" x14ac:dyDescent="0.25">
      <c r="B28" s="86" t="s">
        <v>280</v>
      </c>
      <c r="C28" s="86" t="s">
        <v>95</v>
      </c>
      <c r="D28" s="143">
        <v>42845</v>
      </c>
      <c r="E28" s="150" t="s">
        <v>286</v>
      </c>
    </row>
    <row r="29" spans="2:5" s="144" customFormat="1" ht="64.5" customHeight="1" x14ac:dyDescent="0.25">
      <c r="B29" s="86" t="s">
        <v>281</v>
      </c>
      <c r="C29" s="86" t="s">
        <v>95</v>
      </c>
      <c r="D29" s="143">
        <v>42845</v>
      </c>
      <c r="E29" s="153" t="s">
        <v>370</v>
      </c>
    </row>
    <row r="30" spans="2:5" ht="17.25" customHeight="1" x14ac:dyDescent="0.25">
      <c r="B30" s="2" t="s">
        <v>5</v>
      </c>
      <c r="C30" s="3"/>
      <c r="D30" s="6">
        <v>42845</v>
      </c>
      <c r="E30" s="3"/>
    </row>
    <row r="31" spans="2:5" ht="17.25" customHeight="1" x14ac:dyDescent="0.25">
      <c r="B31" s="3" t="s">
        <v>19</v>
      </c>
      <c r="C31" s="3" t="s">
        <v>96</v>
      </c>
      <c r="D31" s="6">
        <v>42845</v>
      </c>
      <c r="E31" s="3"/>
    </row>
    <row r="32" spans="2:5" ht="17.25" customHeight="1" x14ac:dyDescent="0.25">
      <c r="B32" s="3" t="s">
        <v>20</v>
      </c>
      <c r="C32" s="3" t="s">
        <v>96</v>
      </c>
      <c r="D32" s="6">
        <v>42845</v>
      </c>
      <c r="E32" s="3"/>
    </row>
    <row r="33" spans="2:5" ht="17.25" customHeight="1" x14ac:dyDescent="0.25">
      <c r="B33" s="3" t="s">
        <v>21</v>
      </c>
      <c r="C33" s="3" t="s">
        <v>96</v>
      </c>
      <c r="D33" s="6">
        <v>42845</v>
      </c>
      <c r="E33" s="3"/>
    </row>
    <row r="34" spans="2:5" ht="17.25" customHeight="1" x14ac:dyDescent="0.25">
      <c r="B34" s="3" t="s">
        <v>22</v>
      </c>
      <c r="C34" s="3" t="s">
        <v>96</v>
      </c>
      <c r="D34" s="6">
        <v>42845</v>
      </c>
      <c r="E34" s="3"/>
    </row>
    <row r="35" spans="2:5" ht="17.25" customHeight="1" x14ac:dyDescent="0.25">
      <c r="B35" s="2" t="s">
        <v>6</v>
      </c>
      <c r="C35" s="3"/>
      <c r="D35" s="6">
        <v>42845</v>
      </c>
      <c r="E35" s="3"/>
    </row>
    <row r="36" spans="2:5" ht="17.25" customHeight="1" x14ac:dyDescent="0.25">
      <c r="B36" s="3" t="s">
        <v>23</v>
      </c>
      <c r="C36" s="3" t="s">
        <v>93</v>
      </c>
      <c r="D36" s="6">
        <v>42845</v>
      </c>
      <c r="E36" s="3"/>
    </row>
    <row r="37" spans="2:5" ht="17.25" customHeight="1" x14ac:dyDescent="0.25">
      <c r="B37" s="3" t="s">
        <v>24</v>
      </c>
      <c r="C37" s="3" t="s">
        <v>94</v>
      </c>
      <c r="D37" s="6">
        <v>42845</v>
      </c>
      <c r="E37" s="3"/>
    </row>
    <row r="38" spans="2:5" ht="17.25" customHeight="1" x14ac:dyDescent="0.25">
      <c r="B38" s="2" t="s">
        <v>7</v>
      </c>
      <c r="C38" s="3"/>
      <c r="D38" s="6">
        <v>42845</v>
      </c>
      <c r="E38" s="3"/>
    </row>
    <row r="39" spans="2:5" ht="17.25" customHeight="1" x14ac:dyDescent="0.25">
      <c r="B39" s="3" t="s">
        <v>25</v>
      </c>
      <c r="C39" s="3" t="s">
        <v>97</v>
      </c>
      <c r="D39" s="6">
        <v>42845</v>
      </c>
      <c r="E39" s="3"/>
    </row>
    <row r="40" spans="2:5" ht="17.25" customHeight="1" x14ac:dyDescent="0.25">
      <c r="B40" s="3"/>
      <c r="C40" s="3"/>
      <c r="D40" s="6"/>
      <c r="E40" s="3"/>
    </row>
    <row r="41" spans="2:5" ht="17.25" customHeight="1" x14ac:dyDescent="0.25">
      <c r="B41" s="3"/>
      <c r="C41" s="3"/>
      <c r="D41" s="6"/>
      <c r="E41" s="3"/>
    </row>
    <row r="42" spans="2:5" ht="17.25" customHeight="1" x14ac:dyDescent="0.25">
      <c r="B42" s="2" t="s">
        <v>26</v>
      </c>
      <c r="C42" s="3"/>
      <c r="D42" s="6"/>
      <c r="E42" s="3"/>
    </row>
    <row r="43" spans="2:5" ht="41.25" customHeight="1" x14ac:dyDescent="0.25">
      <c r="B43" s="3" t="s">
        <v>262</v>
      </c>
      <c r="C43" s="3"/>
      <c r="D43" s="6" t="s">
        <v>174</v>
      </c>
      <c r="E43" s="3" t="s">
        <v>173</v>
      </c>
    </row>
    <row r="44" spans="2:5" ht="41.25" customHeight="1" x14ac:dyDescent="0.25">
      <c r="B44" s="3" t="s">
        <v>263</v>
      </c>
      <c r="C44" s="3"/>
      <c r="D44" s="6" t="s">
        <v>174</v>
      </c>
      <c r="E44" s="3" t="s">
        <v>173</v>
      </c>
    </row>
    <row r="45" spans="2:5" ht="41.25" customHeight="1" x14ac:dyDescent="0.25">
      <c r="B45" s="3" t="s">
        <v>264</v>
      </c>
      <c r="C45" s="3"/>
      <c r="D45" s="6" t="s">
        <v>174</v>
      </c>
      <c r="E45" s="3" t="s">
        <v>173</v>
      </c>
    </row>
    <row r="46" spans="2:5" ht="17.25" customHeight="1" x14ac:dyDescent="0.25">
      <c r="B46" s="25" t="s">
        <v>265</v>
      </c>
      <c r="C46" s="25" t="s">
        <v>92</v>
      </c>
      <c r="D46" s="26"/>
      <c r="E46" s="25" t="s">
        <v>175</v>
      </c>
    </row>
    <row r="47" spans="2:5" ht="17.25" customHeight="1" x14ac:dyDescent="0.25">
      <c r="B47" s="3"/>
      <c r="C47" s="3"/>
      <c r="D47" s="6"/>
      <c r="E47" s="3"/>
    </row>
    <row r="48" spans="2:5" ht="17.25" customHeight="1" x14ac:dyDescent="0.25">
      <c r="B48" s="2" t="s">
        <v>27</v>
      </c>
      <c r="C48" s="3"/>
      <c r="D48" s="6"/>
      <c r="E48" s="3"/>
    </row>
    <row r="49" spans="2:5" ht="34.5" customHeight="1" x14ac:dyDescent="0.25">
      <c r="B49" s="3" t="s">
        <v>112</v>
      </c>
      <c r="C49" s="3" t="s">
        <v>114</v>
      </c>
      <c r="D49" s="6">
        <v>42845</v>
      </c>
      <c r="E49" s="3" t="s">
        <v>113</v>
      </c>
    </row>
    <row r="50" spans="2:5" ht="17.25" customHeight="1" x14ac:dyDescent="0.25">
      <c r="B50" s="3"/>
      <c r="C50" s="3"/>
      <c r="D50" s="6"/>
      <c r="E50" s="3"/>
    </row>
    <row r="51" spans="2:5" ht="17.25" customHeight="1" x14ac:dyDescent="0.25">
      <c r="B51" s="3" t="s">
        <v>111</v>
      </c>
      <c r="C51" s="3"/>
      <c r="D51" s="6"/>
      <c r="E51" s="3"/>
    </row>
    <row r="52" spans="2:5" ht="17.25" customHeight="1" x14ac:dyDescent="0.25">
      <c r="B52" s="8" t="s">
        <v>28</v>
      </c>
      <c r="C52" s="3" t="s">
        <v>92</v>
      </c>
      <c r="D52" s="6">
        <v>42845</v>
      </c>
      <c r="E52" s="3"/>
    </row>
    <row r="53" spans="2:5" ht="17.25" customHeight="1" x14ac:dyDescent="0.25">
      <c r="B53" s="3" t="s">
        <v>29</v>
      </c>
      <c r="C53" s="3" t="s">
        <v>92</v>
      </c>
      <c r="D53" s="6">
        <v>42845</v>
      </c>
      <c r="E53" s="3"/>
    </row>
    <row r="54" spans="2:5" ht="36.75" customHeight="1" x14ac:dyDescent="0.25">
      <c r="B54" s="3" t="s">
        <v>30</v>
      </c>
      <c r="C54" s="3" t="s">
        <v>92</v>
      </c>
      <c r="D54" s="6">
        <v>42845</v>
      </c>
      <c r="E54" s="3"/>
    </row>
    <row r="55" spans="2:5" ht="17.25" customHeight="1" x14ac:dyDescent="0.25">
      <c r="B55" s="8" t="s">
        <v>31</v>
      </c>
      <c r="C55" s="3"/>
      <c r="D55" s="6"/>
      <c r="E55" s="3"/>
    </row>
    <row r="56" spans="2:5" ht="17.25" customHeight="1" x14ac:dyDescent="0.25">
      <c r="B56" s="3" t="s">
        <v>126</v>
      </c>
      <c r="C56" s="3" t="s">
        <v>92</v>
      </c>
      <c r="D56" s="6"/>
      <c r="E56" s="3"/>
    </row>
    <row r="57" spans="2:5" ht="17.25" customHeight="1" x14ac:dyDescent="0.25">
      <c r="B57" s="3" t="s">
        <v>127</v>
      </c>
      <c r="C57" s="3" t="s">
        <v>92</v>
      </c>
      <c r="D57" s="6"/>
      <c r="E57" s="3"/>
    </row>
    <row r="58" spans="2:5" ht="17.25" customHeight="1" x14ac:dyDescent="0.25">
      <c r="B58" s="3" t="s">
        <v>32</v>
      </c>
      <c r="C58" s="3"/>
      <c r="D58" s="6"/>
      <c r="E58" s="3"/>
    </row>
    <row r="59" spans="2:5" ht="17.25" customHeight="1" x14ac:dyDescent="0.25">
      <c r="B59" s="3" t="s">
        <v>33</v>
      </c>
      <c r="C59" s="3" t="s">
        <v>92</v>
      </c>
      <c r="D59" s="6"/>
      <c r="E59" s="3"/>
    </row>
    <row r="60" spans="2:5" ht="17.25" customHeight="1" x14ac:dyDescent="0.25">
      <c r="B60" s="3" t="s">
        <v>34</v>
      </c>
      <c r="C60" s="3" t="s">
        <v>92</v>
      </c>
      <c r="D60" s="6"/>
      <c r="E60" s="3"/>
    </row>
    <row r="61" spans="2:5" ht="17.25" customHeight="1" x14ac:dyDescent="0.25">
      <c r="B61" s="3" t="s">
        <v>35</v>
      </c>
      <c r="C61" s="3" t="s">
        <v>92</v>
      </c>
      <c r="D61" s="6"/>
      <c r="E61" s="3"/>
    </row>
    <row r="62" spans="2:5" ht="17.25" customHeight="1" x14ac:dyDescent="0.25">
      <c r="B62" s="3" t="s">
        <v>36</v>
      </c>
      <c r="C62" s="3"/>
      <c r="D62" s="6"/>
      <c r="E62" s="3"/>
    </row>
    <row r="63" spans="2:5" ht="30.75" customHeight="1" x14ac:dyDescent="0.25">
      <c r="B63" s="3" t="s">
        <v>37</v>
      </c>
      <c r="C63" s="3" t="s">
        <v>115</v>
      </c>
      <c r="D63" s="6"/>
      <c r="E63" s="3"/>
    </row>
    <row r="64" spans="2:5" ht="34.5" customHeight="1" x14ac:dyDescent="0.25">
      <c r="B64" s="3" t="s">
        <v>38</v>
      </c>
      <c r="C64" s="3" t="s">
        <v>115</v>
      </c>
      <c r="D64" s="6"/>
      <c r="E64" s="3"/>
    </row>
    <row r="65" spans="2:5" ht="30.75" customHeight="1" x14ac:dyDescent="0.25">
      <c r="B65" s="3" t="s">
        <v>39</v>
      </c>
      <c r="C65" s="3" t="s">
        <v>92</v>
      </c>
      <c r="D65" s="6"/>
      <c r="E65" s="3" t="s">
        <v>116</v>
      </c>
    </row>
    <row r="66" spans="2:5" ht="17.25" customHeight="1" x14ac:dyDescent="0.25">
      <c r="B66" s="3" t="s">
        <v>40</v>
      </c>
      <c r="C66" s="3" t="s">
        <v>92</v>
      </c>
      <c r="D66" s="6"/>
      <c r="E66" s="3"/>
    </row>
    <row r="67" spans="2:5" ht="17.25" customHeight="1" x14ac:dyDescent="0.25">
      <c r="B67" s="3" t="s">
        <v>41</v>
      </c>
      <c r="C67" s="3" t="s">
        <v>92</v>
      </c>
      <c r="D67" s="6"/>
      <c r="E67" s="3"/>
    </row>
    <row r="68" spans="2:5" ht="17.25" customHeight="1" x14ac:dyDescent="0.25">
      <c r="B68" s="3" t="s">
        <v>128</v>
      </c>
      <c r="C68" s="3" t="s">
        <v>92</v>
      </c>
      <c r="D68" s="6"/>
      <c r="E68" s="3"/>
    </row>
    <row r="69" spans="2:5" ht="17.25" customHeight="1" x14ac:dyDescent="0.25">
      <c r="B69" s="3" t="s">
        <v>129</v>
      </c>
      <c r="C69" s="3" t="s">
        <v>92</v>
      </c>
      <c r="D69" s="6"/>
      <c r="E69" s="3"/>
    </row>
    <row r="70" spans="2:5" ht="17.25" customHeight="1" x14ac:dyDescent="0.25">
      <c r="B70" s="3" t="s">
        <v>42</v>
      </c>
      <c r="C70" s="3" t="s">
        <v>92</v>
      </c>
      <c r="D70" s="6"/>
      <c r="E70" s="3"/>
    </row>
    <row r="71" spans="2:5" ht="17.25" customHeight="1" x14ac:dyDescent="0.25">
      <c r="B71" s="3" t="s">
        <v>43</v>
      </c>
      <c r="C71" s="3" t="s">
        <v>92</v>
      </c>
      <c r="D71" s="6"/>
      <c r="E71" s="3"/>
    </row>
    <row r="72" spans="2:5" ht="17.25" customHeight="1" x14ac:dyDescent="0.25">
      <c r="B72" s="3" t="s">
        <v>44</v>
      </c>
      <c r="C72" s="3" t="s">
        <v>117</v>
      </c>
      <c r="D72" s="6"/>
      <c r="E72" s="3"/>
    </row>
    <row r="73" spans="2:5" ht="17.25" customHeight="1" x14ac:dyDescent="0.25">
      <c r="B73" s="3" t="s">
        <v>45</v>
      </c>
      <c r="C73" s="3" t="s">
        <v>117</v>
      </c>
      <c r="D73" s="6"/>
      <c r="E73" s="3"/>
    </row>
    <row r="74" spans="2:5" ht="17.25" customHeight="1" x14ac:dyDescent="0.25">
      <c r="B74" s="3" t="s">
        <v>46</v>
      </c>
      <c r="C74" s="3" t="s">
        <v>117</v>
      </c>
      <c r="D74" s="6"/>
      <c r="E74" s="3"/>
    </row>
    <row r="75" spans="2:5" s="144" customFormat="1" ht="79.5" customHeight="1" x14ac:dyDescent="0.25">
      <c r="B75" s="86" t="s">
        <v>130</v>
      </c>
      <c r="C75" s="86" t="s">
        <v>91</v>
      </c>
      <c r="D75" s="143"/>
      <c r="E75" s="145" t="s">
        <v>371</v>
      </c>
    </row>
    <row r="76" spans="2:5" ht="17.25" customHeight="1" x14ac:dyDescent="0.25">
      <c r="B76" s="3" t="s">
        <v>47</v>
      </c>
      <c r="C76" s="3" t="s">
        <v>122</v>
      </c>
      <c r="D76" s="6"/>
      <c r="E76" s="3"/>
    </row>
    <row r="77" spans="2:5" ht="17.25" customHeight="1" x14ac:dyDescent="0.25">
      <c r="B77" s="3"/>
      <c r="C77" s="3"/>
      <c r="D77" s="6"/>
      <c r="E77" s="3"/>
    </row>
    <row r="78" spans="2:5" ht="17.25" customHeight="1" x14ac:dyDescent="0.25">
      <c r="B78" s="3" t="s">
        <v>48</v>
      </c>
      <c r="C78" s="3"/>
      <c r="D78" s="6"/>
      <c r="E78" s="3"/>
    </row>
    <row r="79" spans="2:5" ht="41.25" customHeight="1" x14ac:dyDescent="0.25">
      <c r="B79" s="3" t="s">
        <v>49</v>
      </c>
      <c r="C79" s="3" t="s">
        <v>118</v>
      </c>
      <c r="D79" s="6"/>
      <c r="E79" s="3"/>
    </row>
    <row r="80" spans="2:5" ht="17.25" customHeight="1" x14ac:dyDescent="0.25">
      <c r="B80" s="3" t="s">
        <v>50</v>
      </c>
      <c r="C80" s="3" t="s">
        <v>92</v>
      </c>
      <c r="D80" s="6"/>
      <c r="E80" s="3"/>
    </row>
    <row r="81" spans="2:5" ht="17.25" customHeight="1" x14ac:dyDescent="0.25">
      <c r="B81" s="3" t="s">
        <v>51</v>
      </c>
      <c r="C81" s="3" t="s">
        <v>92</v>
      </c>
      <c r="D81" s="6"/>
      <c r="E81" s="3"/>
    </row>
    <row r="82" spans="2:5" ht="30.75" customHeight="1" x14ac:dyDescent="0.25">
      <c r="B82" s="3" t="s">
        <v>52</v>
      </c>
      <c r="C82" s="3" t="s">
        <v>92</v>
      </c>
      <c r="D82" s="6"/>
      <c r="E82" s="3"/>
    </row>
    <row r="83" spans="2:5" ht="17.25" customHeight="1" x14ac:dyDescent="0.25">
      <c r="B83" s="3" t="s">
        <v>53</v>
      </c>
      <c r="C83" s="3" t="s">
        <v>92</v>
      </c>
      <c r="D83" s="6"/>
      <c r="E83" s="3"/>
    </row>
    <row r="84" spans="2:5" ht="17.25" customHeight="1" x14ac:dyDescent="0.25">
      <c r="B84" s="3" t="s">
        <v>54</v>
      </c>
      <c r="C84" s="3" t="s">
        <v>92</v>
      </c>
      <c r="D84" s="6"/>
      <c r="E84" s="3"/>
    </row>
    <row r="85" spans="2:5" ht="17.25" customHeight="1" x14ac:dyDescent="0.25">
      <c r="B85" s="3" t="s">
        <v>131</v>
      </c>
      <c r="C85" s="3"/>
      <c r="D85" s="6"/>
      <c r="E85" s="3"/>
    </row>
    <row r="86" spans="2:5" ht="17.25" customHeight="1" x14ac:dyDescent="0.25">
      <c r="B86" s="3" t="s">
        <v>55</v>
      </c>
      <c r="C86" s="3" t="s">
        <v>119</v>
      </c>
      <c r="D86" s="6"/>
      <c r="E86" s="3"/>
    </row>
    <row r="87" spans="2:5" s="144" customFormat="1" ht="30" x14ac:dyDescent="0.25">
      <c r="B87" s="86" t="s">
        <v>56</v>
      </c>
      <c r="C87" s="86" t="s">
        <v>132</v>
      </c>
      <c r="D87" s="143"/>
      <c r="E87" s="86" t="s">
        <v>366</v>
      </c>
    </row>
    <row r="88" spans="2:5" ht="17.25" customHeight="1" x14ac:dyDescent="0.25">
      <c r="B88" s="3" t="s">
        <v>57</v>
      </c>
      <c r="C88" s="3" t="s">
        <v>119</v>
      </c>
      <c r="D88" s="6"/>
      <c r="E88" s="3"/>
    </row>
    <row r="89" spans="2:5" ht="17.25" customHeight="1" x14ac:dyDescent="0.25">
      <c r="B89" s="3" t="s">
        <v>58</v>
      </c>
      <c r="C89" s="3" t="s">
        <v>122</v>
      </c>
      <c r="D89" s="6"/>
      <c r="E89" s="3"/>
    </row>
    <row r="90" spans="2:5" ht="17.25" customHeight="1" x14ac:dyDescent="0.25">
      <c r="B90" s="3" t="s">
        <v>59</v>
      </c>
      <c r="C90" s="3" t="s">
        <v>120</v>
      </c>
      <c r="D90" s="6"/>
      <c r="E90" s="3"/>
    </row>
    <row r="91" spans="2:5" ht="17.25" customHeight="1" x14ac:dyDescent="0.25">
      <c r="B91" s="3" t="s">
        <v>60</v>
      </c>
      <c r="C91" s="3" t="s">
        <v>122</v>
      </c>
      <c r="D91" s="6"/>
      <c r="E91" s="3"/>
    </row>
    <row r="92" spans="2:5" ht="17.25" customHeight="1" x14ac:dyDescent="0.25">
      <c r="B92" s="3" t="s">
        <v>61</v>
      </c>
      <c r="C92" s="3" t="s">
        <v>122</v>
      </c>
      <c r="D92" s="6"/>
      <c r="E92" s="3"/>
    </row>
    <row r="93" spans="2:5" ht="17.25" customHeight="1" x14ac:dyDescent="0.25">
      <c r="B93" s="3" t="s">
        <v>62</v>
      </c>
      <c r="C93" s="3" t="s">
        <v>119</v>
      </c>
      <c r="D93" s="6"/>
      <c r="E93" s="3"/>
    </row>
    <row r="94" spans="2:5" ht="17.25" customHeight="1" x14ac:dyDescent="0.25">
      <c r="B94" s="3" t="s">
        <v>63</v>
      </c>
      <c r="C94" s="3" t="s">
        <v>121</v>
      </c>
      <c r="D94" s="6"/>
      <c r="E94" s="3"/>
    </row>
    <row r="95" spans="2:5" ht="17.25" customHeight="1" x14ac:dyDescent="0.25">
      <c r="B95" s="3" t="s">
        <v>64</v>
      </c>
      <c r="C95" s="3" t="s">
        <v>121</v>
      </c>
      <c r="D95" s="6"/>
      <c r="E95" s="3"/>
    </row>
    <row r="96" spans="2:5" ht="17.25" customHeight="1" x14ac:dyDescent="0.25">
      <c r="B96" s="3" t="s">
        <v>65</v>
      </c>
      <c r="C96" s="3" t="s">
        <v>92</v>
      </c>
      <c r="D96" s="6"/>
      <c r="E96" s="3"/>
    </row>
    <row r="97" spans="2:5" ht="17.25" customHeight="1" x14ac:dyDescent="0.25">
      <c r="B97" s="3" t="s">
        <v>66</v>
      </c>
      <c r="C97" s="3" t="s">
        <v>92</v>
      </c>
      <c r="D97" s="6"/>
      <c r="E97" s="3"/>
    </row>
    <row r="98" spans="2:5" ht="17.25" customHeight="1" x14ac:dyDescent="0.25">
      <c r="B98" s="3" t="s">
        <v>67</v>
      </c>
      <c r="C98" s="3" t="s">
        <v>92</v>
      </c>
      <c r="D98" s="6"/>
      <c r="E98" s="3"/>
    </row>
    <row r="99" spans="2:5" ht="29.25" customHeight="1" x14ac:dyDescent="0.25">
      <c r="B99" s="3" t="s">
        <v>68</v>
      </c>
      <c r="C99" s="3" t="s">
        <v>121</v>
      </c>
      <c r="D99" s="6"/>
      <c r="E99" s="3"/>
    </row>
    <row r="100" spans="2:5" ht="29.25" customHeight="1" x14ac:dyDescent="0.25">
      <c r="B100" s="3" t="s">
        <v>133</v>
      </c>
      <c r="C100" s="3" t="s">
        <v>121</v>
      </c>
      <c r="D100" s="6"/>
      <c r="E100" s="3"/>
    </row>
    <row r="101" spans="2:5" ht="17.25" customHeight="1" x14ac:dyDescent="0.25">
      <c r="B101" s="3" t="s">
        <v>69</v>
      </c>
      <c r="C101" s="3" t="s">
        <v>92</v>
      </c>
      <c r="D101" s="6"/>
      <c r="E101" s="3"/>
    </row>
    <row r="102" spans="2:5" ht="17.25" customHeight="1" x14ac:dyDescent="0.25">
      <c r="B102" s="3" t="s">
        <v>134</v>
      </c>
      <c r="C102" s="3"/>
      <c r="D102" s="6"/>
      <c r="E102" s="3"/>
    </row>
    <row r="103" spans="2:5" ht="17.25" customHeight="1" x14ac:dyDescent="0.25">
      <c r="B103" s="3" t="s">
        <v>70</v>
      </c>
      <c r="C103" s="3" t="s">
        <v>122</v>
      </c>
      <c r="D103" s="6"/>
      <c r="E103" s="3"/>
    </row>
    <row r="104" spans="2:5" ht="17.25" customHeight="1" x14ac:dyDescent="0.25">
      <c r="B104" s="3" t="s">
        <v>71</v>
      </c>
      <c r="C104" s="3" t="s">
        <v>122</v>
      </c>
      <c r="D104" s="6"/>
      <c r="E104" s="3"/>
    </row>
    <row r="105" spans="2:5" ht="17.25" customHeight="1" x14ac:dyDescent="0.25">
      <c r="B105" s="3" t="s">
        <v>72</v>
      </c>
      <c r="C105" s="3" t="s">
        <v>122</v>
      </c>
      <c r="D105" s="6"/>
      <c r="E105" s="3"/>
    </row>
    <row r="106" spans="2:5" ht="39" customHeight="1" x14ac:dyDescent="0.25">
      <c r="B106" s="3" t="s">
        <v>73</v>
      </c>
      <c r="C106" s="3" t="s">
        <v>122</v>
      </c>
      <c r="D106" s="6"/>
      <c r="E106" s="3"/>
    </row>
    <row r="107" spans="2:5" ht="18.75" customHeight="1" x14ac:dyDescent="0.25">
      <c r="B107" s="3" t="s">
        <v>135</v>
      </c>
      <c r="C107" s="3" t="s">
        <v>123</v>
      </c>
      <c r="D107" s="6"/>
      <c r="E107" s="3"/>
    </row>
    <row r="108" spans="2:5" ht="30" customHeight="1" x14ac:dyDescent="0.25">
      <c r="B108" s="3" t="s">
        <v>74</v>
      </c>
      <c r="C108" s="3" t="s">
        <v>123</v>
      </c>
      <c r="D108" s="6"/>
      <c r="E108" s="3"/>
    </row>
    <row r="109" spans="2:5" ht="27.75" customHeight="1" x14ac:dyDescent="0.25">
      <c r="B109" s="3" t="s">
        <v>75</v>
      </c>
      <c r="C109" s="3" t="s">
        <v>123</v>
      </c>
      <c r="D109" s="6"/>
      <c r="E109" s="3"/>
    </row>
    <row r="110" spans="2:5" s="147" customFormat="1" ht="17.25" customHeight="1" x14ac:dyDescent="0.25">
      <c r="B110" s="87" t="s">
        <v>136</v>
      </c>
      <c r="C110" s="87" t="s">
        <v>91</v>
      </c>
      <c r="D110" s="146"/>
      <c r="E110" s="87"/>
    </row>
    <row r="111" spans="2:5" ht="17.25" customHeight="1" x14ac:dyDescent="0.25">
      <c r="B111" s="3" t="s">
        <v>76</v>
      </c>
      <c r="C111" s="3" t="s">
        <v>120</v>
      </c>
      <c r="D111" s="6"/>
      <c r="E111" s="3"/>
    </row>
    <row r="112" spans="2:5" s="144" customFormat="1" ht="17.25" customHeight="1" x14ac:dyDescent="0.25">
      <c r="B112" s="86" t="s">
        <v>77</v>
      </c>
      <c r="C112" s="86" t="s">
        <v>91</v>
      </c>
      <c r="D112" s="143"/>
      <c r="E112" s="86" t="s">
        <v>367</v>
      </c>
    </row>
    <row r="113" spans="2:5" ht="17.25" customHeight="1" x14ac:dyDescent="0.25">
      <c r="B113" s="3" t="s">
        <v>78</v>
      </c>
      <c r="C113" s="3" t="s">
        <v>124</v>
      </c>
      <c r="D113" s="6"/>
      <c r="E113" s="3"/>
    </row>
    <row r="114" spans="2:5" ht="17.25" customHeight="1" x14ac:dyDescent="0.25">
      <c r="B114" s="3" t="s">
        <v>79</v>
      </c>
      <c r="C114" s="3"/>
      <c r="D114" s="6"/>
      <c r="E114" s="3"/>
    </row>
    <row r="115" spans="2:5" s="144" customFormat="1" ht="75" x14ac:dyDescent="0.25">
      <c r="B115" s="86" t="s">
        <v>80</v>
      </c>
      <c r="C115" s="86" t="s">
        <v>91</v>
      </c>
      <c r="D115" s="143"/>
      <c r="E115" s="145" t="s">
        <v>364</v>
      </c>
    </row>
    <row r="116" spans="2:5" ht="17.25" customHeight="1" x14ac:dyDescent="0.25">
      <c r="B116" s="3" t="s">
        <v>81</v>
      </c>
      <c r="C116" s="3" t="s">
        <v>137</v>
      </c>
      <c r="D116" s="6"/>
      <c r="E116" s="3"/>
    </row>
    <row r="117" spans="2:5" ht="17.25" customHeight="1" x14ac:dyDescent="0.25">
      <c r="B117" s="3" t="s">
        <v>82</v>
      </c>
      <c r="C117" s="3" t="s">
        <v>125</v>
      </c>
      <c r="D117" s="6"/>
      <c r="E117" s="3"/>
    </row>
    <row r="118" spans="2:5" ht="17.25" customHeight="1" x14ac:dyDescent="0.25">
      <c r="B118" s="3" t="s">
        <v>83</v>
      </c>
      <c r="C118" s="3"/>
      <c r="D118" s="6"/>
      <c r="E118" s="3"/>
    </row>
    <row r="119" spans="2:5" ht="17.25" customHeight="1" x14ac:dyDescent="0.25">
      <c r="B119" s="3" t="s">
        <v>84</v>
      </c>
      <c r="C119" s="3" t="s">
        <v>92</v>
      </c>
      <c r="D119" s="6"/>
      <c r="E119" s="3"/>
    </row>
    <row r="120" spans="2:5" ht="17.25" customHeight="1" x14ac:dyDescent="0.25">
      <c r="B120" s="23"/>
      <c r="C120" s="23"/>
      <c r="D120" s="24"/>
      <c r="E120" s="23"/>
    </row>
    <row r="121" spans="2:5" ht="17.25" customHeight="1" thickBot="1" x14ac:dyDescent="0.3">
      <c r="B121" s="9" t="s">
        <v>138</v>
      </c>
    </row>
    <row r="122" spans="2:5" ht="17.25" customHeight="1" thickBot="1" x14ac:dyDescent="0.3">
      <c r="B122" s="179" t="s">
        <v>139</v>
      </c>
      <c r="C122" s="180"/>
      <c r="D122" s="180"/>
      <c r="E122" s="181"/>
    </row>
    <row r="123" spans="2:5" ht="17.25" customHeight="1" x14ac:dyDescent="0.25">
      <c r="B123" s="10" t="s">
        <v>140</v>
      </c>
      <c r="C123" s="182" t="s">
        <v>160</v>
      </c>
      <c r="D123" s="182" t="s">
        <v>142</v>
      </c>
      <c r="E123" s="17" t="s">
        <v>143</v>
      </c>
    </row>
    <row r="124" spans="2:5" ht="17.25" customHeight="1" x14ac:dyDescent="0.25">
      <c r="B124" s="10" t="s">
        <v>141</v>
      </c>
      <c r="C124" s="188"/>
      <c r="D124" s="188"/>
      <c r="E124" s="19" t="s">
        <v>144</v>
      </c>
    </row>
    <row r="125" spans="2:5" ht="17.25" customHeight="1" thickBot="1" x14ac:dyDescent="0.3">
      <c r="B125" s="11"/>
      <c r="C125" s="183"/>
      <c r="D125" s="183"/>
      <c r="E125" s="18"/>
    </row>
    <row r="126" spans="2:5" ht="17.25" customHeight="1" x14ac:dyDescent="0.25">
      <c r="B126" s="189" t="s">
        <v>145</v>
      </c>
      <c r="C126" s="189"/>
      <c r="D126" s="189" t="s">
        <v>146</v>
      </c>
      <c r="E126" s="14"/>
    </row>
    <row r="127" spans="2:5" ht="17.25" customHeight="1" thickBot="1" x14ac:dyDescent="0.3">
      <c r="B127" s="190"/>
      <c r="C127" s="191"/>
      <c r="D127" s="191"/>
      <c r="E127" s="15"/>
    </row>
    <row r="128" spans="2:5" ht="25.5" customHeight="1" thickBot="1" x14ac:dyDescent="0.3">
      <c r="B128" s="16" t="s">
        <v>147</v>
      </c>
      <c r="C128" s="12"/>
      <c r="D128" s="12" t="s">
        <v>148</v>
      </c>
      <c r="E128" s="13"/>
    </row>
    <row r="129" spans="2:5" ht="28.5" customHeight="1" thickBot="1" x14ac:dyDescent="0.3">
      <c r="B129" s="16" t="s">
        <v>149</v>
      </c>
      <c r="C129" s="12"/>
      <c r="D129" s="12" t="s">
        <v>150</v>
      </c>
      <c r="E129" s="13"/>
    </row>
    <row r="130" spans="2:5" ht="17.25" customHeight="1" thickBot="1" x14ac:dyDescent="0.3">
      <c r="B130" s="9"/>
      <c r="C130"/>
      <c r="D130"/>
      <c r="E130"/>
    </row>
    <row r="131" spans="2:5" ht="17.25" customHeight="1" thickBot="1" x14ac:dyDescent="0.3">
      <c r="B131" s="179" t="s">
        <v>151</v>
      </c>
      <c r="C131" s="180"/>
      <c r="D131" s="180"/>
      <c r="E131" s="181"/>
    </row>
    <row r="132" spans="2:5" ht="17.25" customHeight="1" x14ac:dyDescent="0.25">
      <c r="B132" s="10" t="s">
        <v>140</v>
      </c>
      <c r="C132" s="182" t="s">
        <v>160</v>
      </c>
      <c r="D132" s="182" t="s">
        <v>142</v>
      </c>
      <c r="E132" s="182" t="s">
        <v>161</v>
      </c>
    </row>
    <row r="133" spans="2:5" ht="17.25" customHeight="1" thickBot="1" x14ac:dyDescent="0.3">
      <c r="B133" s="11" t="s">
        <v>152</v>
      </c>
      <c r="C133" s="183"/>
      <c r="D133" s="183"/>
      <c r="E133" s="183"/>
    </row>
    <row r="134" spans="2:5" ht="45.75" customHeight="1" thickBot="1" x14ac:dyDescent="0.3">
      <c r="B134" s="20" t="s">
        <v>153</v>
      </c>
      <c r="C134" s="20" t="s">
        <v>162</v>
      </c>
      <c r="D134" s="21" t="s">
        <v>154</v>
      </c>
      <c r="E134" s="21" t="s">
        <v>155</v>
      </c>
    </row>
    <row r="135" spans="2:5" ht="17.25" customHeight="1" thickBot="1" x14ac:dyDescent="0.3">
      <c r="B135" s="9"/>
      <c r="C135"/>
      <c r="D135"/>
      <c r="E135"/>
    </row>
    <row r="136" spans="2:5" ht="17.25" customHeight="1" thickBot="1" x14ac:dyDescent="0.3">
      <c r="B136" s="179" t="s">
        <v>159</v>
      </c>
      <c r="C136" s="180"/>
      <c r="D136" s="180"/>
      <c r="E136" s="180"/>
    </row>
    <row r="137" spans="2:5" ht="17.25" customHeight="1" x14ac:dyDescent="0.25">
      <c r="B137" s="10" t="s">
        <v>163</v>
      </c>
      <c r="C137" s="182" t="s">
        <v>160</v>
      </c>
      <c r="D137" s="182" t="s">
        <v>142</v>
      </c>
      <c r="E137" s="182" t="s">
        <v>171</v>
      </c>
    </row>
    <row r="138" spans="2:5" ht="17.25" customHeight="1" thickBot="1" x14ac:dyDescent="0.3">
      <c r="B138" s="11" t="s">
        <v>152</v>
      </c>
      <c r="C138" s="183"/>
      <c r="D138" s="183"/>
      <c r="E138" s="183"/>
    </row>
    <row r="139" spans="2:5" s="144" customFormat="1" ht="17.25" customHeight="1" x14ac:dyDescent="0.25">
      <c r="B139" s="184" t="s">
        <v>164</v>
      </c>
      <c r="C139" s="186" t="s">
        <v>117</v>
      </c>
      <c r="D139" s="184" t="s">
        <v>158</v>
      </c>
      <c r="E139" s="186" t="s">
        <v>411</v>
      </c>
    </row>
    <row r="140" spans="2:5" s="144" customFormat="1" ht="17.25" customHeight="1" thickBot="1" x14ac:dyDescent="0.3">
      <c r="B140" s="185"/>
      <c r="C140" s="187"/>
      <c r="D140" s="185"/>
      <c r="E140" s="187"/>
    </row>
    <row r="141" spans="2:5" s="144" customFormat="1" ht="17.25" customHeight="1" x14ac:dyDescent="0.25">
      <c r="B141" s="184" t="s">
        <v>165</v>
      </c>
      <c r="C141" s="186" t="s">
        <v>117</v>
      </c>
      <c r="D141" s="184" t="s">
        <v>158</v>
      </c>
      <c r="E141" s="186" t="s">
        <v>412</v>
      </c>
    </row>
    <row r="142" spans="2:5" s="144" customFormat="1" ht="17.25" customHeight="1" thickBot="1" x14ac:dyDescent="0.3">
      <c r="B142" s="185"/>
      <c r="C142" s="187"/>
      <c r="D142" s="185"/>
      <c r="E142" s="187"/>
    </row>
    <row r="143" spans="2:5" s="144" customFormat="1" ht="17.25" customHeight="1" x14ac:dyDescent="0.25">
      <c r="B143" s="184" t="s">
        <v>166</v>
      </c>
      <c r="C143" s="186" t="s">
        <v>117</v>
      </c>
      <c r="D143" s="184" t="s">
        <v>158</v>
      </c>
      <c r="E143" s="186" t="s">
        <v>412</v>
      </c>
    </row>
    <row r="144" spans="2:5" s="144" customFormat="1" ht="17.25" customHeight="1" thickBot="1" x14ac:dyDescent="0.3">
      <c r="B144" s="185"/>
      <c r="C144" s="187"/>
      <c r="D144" s="185"/>
      <c r="E144" s="187"/>
    </row>
    <row r="145" spans="2:5" s="144" customFormat="1" ht="27" customHeight="1" thickBot="1" x14ac:dyDescent="0.3">
      <c r="B145" s="148" t="s">
        <v>167</v>
      </c>
      <c r="C145" s="152" t="s">
        <v>117</v>
      </c>
      <c r="D145" s="149" t="s">
        <v>158</v>
      </c>
      <c r="E145" s="152" t="s">
        <v>412</v>
      </c>
    </row>
    <row r="146" spans="2:5" s="144" customFormat="1" ht="34.5" customHeight="1" thickBot="1" x14ac:dyDescent="0.3">
      <c r="B146" s="148" t="s">
        <v>168</v>
      </c>
      <c r="C146" s="152" t="s">
        <v>117</v>
      </c>
      <c r="D146" s="149" t="s">
        <v>158</v>
      </c>
      <c r="E146" s="152" t="s">
        <v>413</v>
      </c>
    </row>
    <row r="147" spans="2:5" s="144" customFormat="1" ht="34.5" customHeight="1" thickBot="1" x14ac:dyDescent="0.3">
      <c r="B147" s="148" t="s">
        <v>169</v>
      </c>
      <c r="C147" s="152" t="s">
        <v>170</v>
      </c>
      <c r="D147" s="149" t="s">
        <v>158</v>
      </c>
      <c r="E147" s="152" t="s">
        <v>414</v>
      </c>
    </row>
    <row r="148" spans="2:5" ht="17.25" customHeight="1" thickBot="1" x14ac:dyDescent="0.3"/>
    <row r="149" spans="2:5" ht="17.25" customHeight="1" thickBot="1" x14ac:dyDescent="0.3">
      <c r="B149" s="179" t="s">
        <v>156</v>
      </c>
      <c r="C149" s="180"/>
      <c r="D149" s="180"/>
      <c r="E149" s="181"/>
    </row>
    <row r="150" spans="2:5" ht="17.25" customHeight="1" x14ac:dyDescent="0.25">
      <c r="B150" s="10" t="s">
        <v>157</v>
      </c>
      <c r="C150" s="182" t="s">
        <v>160</v>
      </c>
      <c r="D150" s="182" t="s">
        <v>142</v>
      </c>
      <c r="E150" s="182" t="s">
        <v>171</v>
      </c>
    </row>
    <row r="151" spans="2:5" ht="17.25" customHeight="1" thickBot="1" x14ac:dyDescent="0.3">
      <c r="B151" s="11" t="s">
        <v>152</v>
      </c>
      <c r="C151" s="183"/>
      <c r="D151" s="183"/>
      <c r="E151" s="183"/>
    </row>
    <row r="152" spans="2:5" ht="45.75" customHeight="1" thickBot="1" x14ac:dyDescent="0.3">
      <c r="B152" s="16" t="s">
        <v>172</v>
      </c>
      <c r="C152" s="12" t="s">
        <v>162</v>
      </c>
      <c r="D152" s="12" t="s">
        <v>158</v>
      </c>
      <c r="E152" s="22"/>
    </row>
    <row r="153" spans="2:5" s="144" customFormat="1" ht="108.75" customHeight="1" thickBot="1" x14ac:dyDescent="0.3">
      <c r="B153" s="148" t="s">
        <v>282</v>
      </c>
      <c r="C153" s="149" t="s">
        <v>283</v>
      </c>
      <c r="D153" s="149" t="s">
        <v>158</v>
      </c>
      <c r="E153" s="150" t="s">
        <v>368</v>
      </c>
    </row>
    <row r="154" spans="2:5" ht="45" customHeight="1" thickBot="1" x14ac:dyDescent="0.3">
      <c r="B154" s="1" t="s">
        <v>26</v>
      </c>
      <c r="C154" s="27"/>
      <c r="D154" s="27"/>
      <c r="E154" s="28"/>
    </row>
    <row r="155" spans="2:5" ht="16.5" customHeight="1" thickBot="1" x14ac:dyDescent="0.3">
      <c r="B155" s="179" t="s">
        <v>266</v>
      </c>
      <c r="C155" s="180"/>
      <c r="D155" s="180"/>
      <c r="E155" s="181"/>
    </row>
    <row r="156" spans="2:5" ht="30" customHeight="1" thickBot="1" x14ac:dyDescent="0.4">
      <c r="B156" s="42" t="s">
        <v>268</v>
      </c>
      <c r="C156" s="48" t="s">
        <v>160</v>
      </c>
      <c r="D156" s="48" t="s">
        <v>269</v>
      </c>
      <c r="E156" s="43" t="s">
        <v>270</v>
      </c>
    </row>
    <row r="157" spans="2:5" ht="17.25" customHeight="1" thickBot="1" x14ac:dyDescent="0.4">
      <c r="B157" s="42" t="s">
        <v>267</v>
      </c>
      <c r="C157" s="49"/>
      <c r="D157" s="48"/>
      <c r="E157" s="43"/>
    </row>
    <row r="158" spans="2:5" ht="21" customHeight="1" x14ac:dyDescent="0.25">
      <c r="B158" s="44" t="s">
        <v>176</v>
      </c>
      <c r="C158" s="50"/>
      <c r="D158" s="54" t="s">
        <v>177</v>
      </c>
      <c r="E158" s="45" t="s">
        <v>178</v>
      </c>
    </row>
    <row r="159" spans="2:5" ht="17.25" customHeight="1" thickBot="1" x14ac:dyDescent="0.3">
      <c r="B159" s="41"/>
      <c r="C159" s="51"/>
      <c r="D159" s="51" t="s">
        <v>179</v>
      </c>
      <c r="E159" s="46" t="s">
        <v>180</v>
      </c>
    </row>
    <row r="160" spans="2:5" ht="17.25" customHeight="1" x14ac:dyDescent="0.25">
      <c r="B160" s="30" t="s">
        <v>181</v>
      </c>
      <c r="C160" s="52"/>
      <c r="D160" s="55" t="s">
        <v>182</v>
      </c>
      <c r="E160" s="31" t="s">
        <v>183</v>
      </c>
    </row>
    <row r="161" spans="2:5" ht="17.25" customHeight="1" thickBot="1" x14ac:dyDescent="0.3">
      <c r="B161" s="41"/>
      <c r="C161" s="51"/>
      <c r="D161" s="51" t="s">
        <v>184</v>
      </c>
      <c r="E161" s="46"/>
    </row>
    <row r="162" spans="2:5" ht="17.25" customHeight="1" x14ac:dyDescent="0.25">
      <c r="B162" s="30" t="s">
        <v>185</v>
      </c>
      <c r="C162" s="52"/>
      <c r="D162" s="55" t="s">
        <v>186</v>
      </c>
      <c r="E162" s="31" t="s">
        <v>187</v>
      </c>
    </row>
    <row r="163" spans="2:5" ht="17.25" customHeight="1" thickBot="1" x14ac:dyDescent="0.3">
      <c r="B163" s="30"/>
      <c r="C163" s="52"/>
      <c r="D163" s="57" t="s">
        <v>188</v>
      </c>
      <c r="E163" s="31" t="s">
        <v>189</v>
      </c>
    </row>
    <row r="164" spans="2:5" ht="41.25" customHeight="1" x14ac:dyDescent="0.25">
      <c r="B164" s="44" t="s">
        <v>190</v>
      </c>
      <c r="C164" s="50"/>
      <c r="D164" s="54" t="s">
        <v>191</v>
      </c>
      <c r="E164" s="47" t="s">
        <v>192</v>
      </c>
    </row>
    <row r="165" spans="2:5" ht="36.75" customHeight="1" thickBot="1" x14ac:dyDescent="0.3">
      <c r="B165" s="30"/>
      <c r="C165" s="52"/>
      <c r="D165" s="56" t="s">
        <v>193</v>
      </c>
      <c r="E165" s="32" t="s">
        <v>194</v>
      </c>
    </row>
    <row r="166" spans="2:5" ht="17.25" customHeight="1" thickBot="1" x14ac:dyDescent="0.3">
      <c r="B166" s="44" t="s">
        <v>195</v>
      </c>
      <c r="C166" s="50"/>
      <c r="D166" s="50" t="s">
        <v>195</v>
      </c>
      <c r="E166" s="45"/>
    </row>
    <row r="167" spans="2:5" ht="17.25" customHeight="1" thickBot="1" x14ac:dyDescent="0.3">
      <c r="B167" s="44" t="s">
        <v>196</v>
      </c>
      <c r="C167" s="50"/>
      <c r="D167" s="50" t="s">
        <v>196</v>
      </c>
      <c r="E167" s="45"/>
    </row>
    <row r="168" spans="2:5" ht="17.25" customHeight="1" x14ac:dyDescent="0.25">
      <c r="B168" s="199" t="s">
        <v>197</v>
      </c>
      <c r="C168" s="81"/>
      <c r="D168" s="72" t="s">
        <v>198</v>
      </c>
      <c r="E168" s="45"/>
    </row>
    <row r="169" spans="2:5" ht="17.25" customHeight="1" thickBot="1" x14ac:dyDescent="0.3">
      <c r="B169" s="200"/>
      <c r="C169" s="82"/>
      <c r="D169" s="53" t="s">
        <v>196</v>
      </c>
      <c r="E169" s="46"/>
    </row>
    <row r="170" spans="2:5" ht="17.25" customHeight="1" x14ac:dyDescent="0.25">
      <c r="B170" s="200"/>
      <c r="C170" s="81"/>
      <c r="D170" s="72" t="s">
        <v>199</v>
      </c>
      <c r="E170" s="45"/>
    </row>
    <row r="171" spans="2:5" ht="17.25" customHeight="1" thickBot="1" x14ac:dyDescent="0.3">
      <c r="B171" s="200"/>
      <c r="C171" s="82"/>
      <c r="D171" s="52" t="s">
        <v>196</v>
      </c>
      <c r="E171" s="46"/>
    </row>
    <row r="172" spans="2:5" ht="17.25" customHeight="1" x14ac:dyDescent="0.25">
      <c r="B172" s="200"/>
      <c r="C172" s="81"/>
      <c r="D172" s="72" t="s">
        <v>199</v>
      </c>
      <c r="E172" s="45"/>
    </row>
    <row r="173" spans="2:5" ht="17.25" customHeight="1" thickBot="1" x14ac:dyDescent="0.3">
      <c r="B173" s="201"/>
      <c r="C173" s="82"/>
      <c r="D173" s="53" t="s">
        <v>195</v>
      </c>
      <c r="E173" s="46"/>
    </row>
    <row r="174" spans="2:5" ht="17.25" customHeight="1" x14ac:dyDescent="0.25">
      <c r="B174" s="202" t="s">
        <v>200</v>
      </c>
      <c r="C174" s="52"/>
      <c r="D174" s="55" t="s">
        <v>201</v>
      </c>
      <c r="E174" s="31"/>
    </row>
    <row r="175" spans="2:5" ht="17.25" customHeight="1" thickBot="1" x14ac:dyDescent="0.3">
      <c r="B175" s="202"/>
      <c r="C175" s="52"/>
      <c r="D175" s="57" t="s">
        <v>202</v>
      </c>
      <c r="E175" s="31"/>
    </row>
    <row r="176" spans="2:5" ht="17.25" customHeight="1" x14ac:dyDescent="0.25">
      <c r="B176" s="203" t="s">
        <v>203</v>
      </c>
      <c r="C176" s="50"/>
      <c r="D176" s="54" t="s">
        <v>179</v>
      </c>
      <c r="E176" s="45"/>
    </row>
    <row r="177" spans="2:5" ht="17.25" customHeight="1" x14ac:dyDescent="0.25">
      <c r="B177" s="202"/>
      <c r="C177" s="52"/>
      <c r="D177" s="57" t="s">
        <v>202</v>
      </c>
      <c r="E177" s="31"/>
    </row>
    <row r="178" spans="2:5" ht="17.25" customHeight="1" x14ac:dyDescent="0.25">
      <c r="B178" s="30"/>
      <c r="C178" s="52"/>
      <c r="D178" s="58" t="s">
        <v>201</v>
      </c>
      <c r="E178" s="31"/>
    </row>
    <row r="179" spans="2:5" ht="17.25" customHeight="1" thickBot="1" x14ac:dyDescent="0.3">
      <c r="B179" s="30"/>
      <c r="C179" s="52"/>
      <c r="D179" s="83" t="s">
        <v>204</v>
      </c>
      <c r="E179" s="31"/>
    </row>
    <row r="180" spans="2:5" ht="17.25" customHeight="1" x14ac:dyDescent="0.25">
      <c r="B180" s="44" t="s">
        <v>205</v>
      </c>
      <c r="C180" s="50"/>
      <c r="D180" s="54" t="s">
        <v>206</v>
      </c>
      <c r="E180" s="204" t="s">
        <v>207</v>
      </c>
    </row>
    <row r="181" spans="2:5" ht="25.5" customHeight="1" thickBot="1" x14ac:dyDescent="0.3">
      <c r="B181" s="41"/>
      <c r="C181" s="53"/>
      <c r="D181" s="62" t="s">
        <v>208</v>
      </c>
      <c r="E181" s="205"/>
    </row>
    <row r="182" spans="2:5" ht="14.25" customHeight="1" x14ac:dyDescent="0.25">
      <c r="B182" s="30" t="s">
        <v>209</v>
      </c>
      <c r="C182" s="52"/>
      <c r="D182" s="55" t="s">
        <v>196</v>
      </c>
      <c r="E182" s="206" t="s">
        <v>210</v>
      </c>
    </row>
    <row r="183" spans="2:5" ht="31.5" customHeight="1" thickBot="1" x14ac:dyDescent="0.3">
      <c r="B183" s="41"/>
      <c r="C183" s="53"/>
      <c r="D183" s="62" t="s">
        <v>211</v>
      </c>
      <c r="E183" s="207"/>
    </row>
    <row r="184" spans="2:5" ht="48" customHeight="1" x14ac:dyDescent="0.25">
      <c r="B184" s="33" t="s">
        <v>212</v>
      </c>
      <c r="C184" s="52"/>
      <c r="D184" s="58" t="s">
        <v>206</v>
      </c>
      <c r="E184" s="34" t="s">
        <v>213</v>
      </c>
    </row>
    <row r="185" spans="2:5" ht="58.5" customHeight="1" x14ac:dyDescent="0.25">
      <c r="B185" s="33"/>
      <c r="C185" s="52"/>
      <c r="D185" s="59" t="s">
        <v>214</v>
      </c>
      <c r="E185" s="34" t="s">
        <v>215</v>
      </c>
    </row>
    <row r="186" spans="2:5" ht="18.75" customHeight="1" thickBot="1" x14ac:dyDescent="0.3">
      <c r="B186" s="33"/>
      <c r="C186" s="52"/>
      <c r="D186" s="60"/>
      <c r="E186" s="35" t="s">
        <v>216</v>
      </c>
    </row>
    <row r="187" spans="2:5" ht="25.5" customHeight="1" thickBot="1" x14ac:dyDescent="0.4">
      <c r="B187" s="42" t="s">
        <v>271</v>
      </c>
      <c r="C187" s="74"/>
      <c r="D187" s="74"/>
      <c r="E187" s="85"/>
    </row>
    <row r="188" spans="2:5" ht="45.75" customHeight="1" x14ac:dyDescent="0.25">
      <c r="B188" s="36" t="s">
        <v>217</v>
      </c>
      <c r="C188" s="52"/>
      <c r="D188" s="61" t="s">
        <v>218</v>
      </c>
      <c r="E188" s="37" t="s">
        <v>273</v>
      </c>
    </row>
    <row r="189" spans="2:5" ht="14.25" customHeight="1" thickBot="1" x14ac:dyDescent="0.3">
      <c r="B189" s="63"/>
      <c r="C189" s="53"/>
      <c r="D189" s="51"/>
      <c r="E189" s="64" t="s">
        <v>219</v>
      </c>
    </row>
    <row r="190" spans="2:5" ht="17.25" customHeight="1" x14ac:dyDescent="0.25">
      <c r="B190" s="65" t="s">
        <v>220</v>
      </c>
      <c r="C190" s="50"/>
      <c r="D190" s="66" t="s">
        <v>221</v>
      </c>
      <c r="E190" s="45"/>
    </row>
    <row r="191" spans="2:5" ht="17.25" customHeight="1" thickBot="1" x14ac:dyDescent="0.3">
      <c r="B191" s="41"/>
      <c r="C191" s="53"/>
      <c r="D191" s="51" t="s">
        <v>222</v>
      </c>
      <c r="E191" s="46"/>
    </row>
    <row r="192" spans="2:5" ht="39.75" customHeight="1" x14ac:dyDescent="0.25">
      <c r="B192" s="65" t="s">
        <v>223</v>
      </c>
      <c r="C192" s="50"/>
      <c r="D192" s="67" t="s">
        <v>224</v>
      </c>
      <c r="E192" s="68" t="s">
        <v>225</v>
      </c>
    </row>
    <row r="193" spans="2:5" ht="17.25" customHeight="1" x14ac:dyDescent="0.25">
      <c r="B193" s="30"/>
      <c r="C193" s="52"/>
      <c r="D193" s="52"/>
      <c r="E193" s="38" t="s">
        <v>226</v>
      </c>
    </row>
    <row r="194" spans="2:5" ht="24.75" customHeight="1" thickBot="1" x14ac:dyDescent="0.3">
      <c r="B194" s="63"/>
      <c r="C194" s="53"/>
      <c r="D194" s="53"/>
      <c r="E194" s="69" t="s">
        <v>227</v>
      </c>
    </row>
    <row r="195" spans="2:5" ht="36.75" customHeight="1" thickBot="1" x14ac:dyDescent="0.3">
      <c r="B195" s="70" t="s">
        <v>228</v>
      </c>
      <c r="C195" s="53"/>
      <c r="D195" s="71" t="s">
        <v>229</v>
      </c>
      <c r="E195" s="46"/>
    </row>
    <row r="196" spans="2:5" ht="17.25" customHeight="1" x14ac:dyDescent="0.25">
      <c r="B196" s="30" t="s">
        <v>230</v>
      </c>
      <c r="C196" s="52"/>
      <c r="D196" s="55" t="s">
        <v>274</v>
      </c>
      <c r="E196" s="194" t="s">
        <v>231</v>
      </c>
    </row>
    <row r="197" spans="2:5" ht="17.25" customHeight="1" x14ac:dyDescent="0.25">
      <c r="B197" s="30"/>
      <c r="C197" s="52"/>
      <c r="D197" s="57" t="s">
        <v>188</v>
      </c>
      <c r="E197" s="194"/>
    </row>
    <row r="198" spans="2:5" ht="17.25" customHeight="1" x14ac:dyDescent="0.25">
      <c r="B198" s="30"/>
      <c r="C198" s="52"/>
      <c r="D198" s="57"/>
      <c r="E198" s="194"/>
    </row>
    <row r="199" spans="2:5" ht="17.25" customHeight="1" x14ac:dyDescent="0.25">
      <c r="B199" s="30" t="s">
        <v>232</v>
      </c>
      <c r="C199" s="52"/>
      <c r="D199" s="55" t="s">
        <v>275</v>
      </c>
      <c r="E199" s="194"/>
    </row>
    <row r="200" spans="2:5" ht="17.25" customHeight="1" thickBot="1" x14ac:dyDescent="0.3">
      <c r="B200" s="30"/>
      <c r="C200" s="52"/>
      <c r="D200" s="57" t="s">
        <v>188</v>
      </c>
      <c r="E200" s="194"/>
    </row>
    <row r="201" spans="2:5" ht="17.25" customHeight="1" x14ac:dyDescent="0.25">
      <c r="B201" s="44" t="s">
        <v>233</v>
      </c>
      <c r="C201" s="50"/>
      <c r="D201" s="54" t="s">
        <v>276</v>
      </c>
      <c r="E201" s="195" t="s">
        <v>234</v>
      </c>
    </row>
    <row r="202" spans="2:5" ht="17.25" customHeight="1" x14ac:dyDescent="0.25">
      <c r="B202" s="30"/>
      <c r="C202" s="52"/>
      <c r="D202" s="57" t="s">
        <v>235</v>
      </c>
      <c r="E202" s="194"/>
    </row>
    <row r="203" spans="2:5" ht="17.25" customHeight="1" x14ac:dyDescent="0.25">
      <c r="B203" s="30"/>
      <c r="C203" s="52"/>
      <c r="D203" s="57"/>
      <c r="E203" s="194"/>
    </row>
    <row r="204" spans="2:5" ht="17.25" customHeight="1" x14ac:dyDescent="0.25">
      <c r="B204" s="30" t="s">
        <v>236</v>
      </c>
      <c r="C204" s="52"/>
      <c r="D204" s="55" t="s">
        <v>277</v>
      </c>
      <c r="E204" s="194"/>
    </row>
    <row r="205" spans="2:5" ht="17.25" customHeight="1" thickBot="1" x14ac:dyDescent="0.3">
      <c r="B205" s="41"/>
      <c r="C205" s="53"/>
      <c r="D205" s="51" t="s">
        <v>235</v>
      </c>
      <c r="E205" s="196"/>
    </row>
    <row r="206" spans="2:5" ht="17.25" customHeight="1" thickBot="1" x14ac:dyDescent="0.4">
      <c r="B206" s="29" t="s">
        <v>272</v>
      </c>
      <c r="C206" s="52"/>
      <c r="D206" s="52"/>
      <c r="E206" s="31"/>
    </row>
    <row r="207" spans="2:5" ht="104.25" customHeight="1" thickBot="1" x14ac:dyDescent="0.3">
      <c r="B207" s="73" t="s">
        <v>237</v>
      </c>
      <c r="C207" s="74"/>
      <c r="D207" s="75" t="s">
        <v>238</v>
      </c>
      <c r="E207" s="76" t="s">
        <v>239</v>
      </c>
    </row>
    <row r="208" spans="2:5" ht="90.75" customHeight="1" x14ac:dyDescent="0.25">
      <c r="B208" s="44" t="s">
        <v>240</v>
      </c>
      <c r="C208" s="50"/>
      <c r="D208" s="77" t="s">
        <v>241</v>
      </c>
      <c r="E208" s="197" t="s">
        <v>242</v>
      </c>
    </row>
    <row r="209" spans="2:5" ht="18.75" customHeight="1" thickBot="1" x14ac:dyDescent="0.3">
      <c r="B209" s="41"/>
      <c r="C209" s="53"/>
      <c r="D209" s="62" t="s">
        <v>184</v>
      </c>
      <c r="E209" s="198"/>
    </row>
    <row r="210" spans="2:5" ht="17.25" customHeight="1" x14ac:dyDescent="0.25">
      <c r="B210" s="44" t="s">
        <v>243</v>
      </c>
      <c r="C210" s="50"/>
      <c r="D210" s="50" t="s">
        <v>244</v>
      </c>
      <c r="E210" s="45" t="s">
        <v>245</v>
      </c>
    </row>
    <row r="211" spans="2:5" ht="18.75" customHeight="1" x14ac:dyDescent="0.25">
      <c r="B211" s="30"/>
      <c r="C211" s="52"/>
      <c r="D211" s="52"/>
      <c r="E211" s="31" t="s">
        <v>246</v>
      </c>
    </row>
    <row r="212" spans="2:5" ht="36" customHeight="1" thickBot="1" x14ac:dyDescent="0.3">
      <c r="B212" s="41"/>
      <c r="C212" s="53"/>
      <c r="D212" s="53"/>
      <c r="E212" s="78" t="s">
        <v>247</v>
      </c>
    </row>
    <row r="213" spans="2:5" ht="37.5" customHeight="1" x14ac:dyDescent="0.25">
      <c r="B213" s="44" t="s">
        <v>248</v>
      </c>
      <c r="C213" s="50"/>
      <c r="D213" s="79" t="s">
        <v>249</v>
      </c>
      <c r="E213" s="80" t="s">
        <v>250</v>
      </c>
    </row>
    <row r="214" spans="2:5" ht="17.25" customHeight="1" x14ac:dyDescent="0.25">
      <c r="B214" s="30"/>
      <c r="C214" s="52"/>
      <c r="D214" s="57" t="s">
        <v>251</v>
      </c>
      <c r="E214" s="39"/>
    </row>
    <row r="215" spans="2:5" ht="17.25" customHeight="1" thickBot="1" x14ac:dyDescent="0.3">
      <c r="B215" s="41"/>
      <c r="C215" s="53"/>
      <c r="D215" s="51"/>
      <c r="E215" s="46" t="s">
        <v>252</v>
      </c>
    </row>
    <row r="216" spans="2:5" ht="39" customHeight="1" thickBot="1" x14ac:dyDescent="0.3">
      <c r="B216" s="73" t="s">
        <v>253</v>
      </c>
      <c r="C216" s="74"/>
      <c r="D216" s="84" t="s">
        <v>254</v>
      </c>
      <c r="E216" s="76" t="s">
        <v>255</v>
      </c>
    </row>
    <row r="217" spans="2:5" ht="17.25" customHeight="1" x14ac:dyDescent="0.25">
      <c r="B217" s="30" t="s">
        <v>256</v>
      </c>
      <c r="C217" s="52"/>
      <c r="D217" s="55" t="s">
        <v>257</v>
      </c>
      <c r="E217" s="31"/>
    </row>
    <row r="218" spans="2:5" ht="17.25" customHeight="1" thickBot="1" x14ac:dyDescent="0.3">
      <c r="B218" s="41"/>
      <c r="C218" s="53"/>
      <c r="D218" s="51" t="s">
        <v>251</v>
      </c>
      <c r="E218" s="46"/>
    </row>
    <row r="219" spans="2:5" ht="17.25" customHeight="1" x14ac:dyDescent="0.25">
      <c r="B219" s="40" t="s">
        <v>258</v>
      </c>
      <c r="C219" s="52"/>
      <c r="D219" s="55" t="s">
        <v>259</v>
      </c>
      <c r="E219" s="192" t="s">
        <v>260</v>
      </c>
    </row>
    <row r="220" spans="2:5" ht="17.25" customHeight="1" x14ac:dyDescent="0.25">
      <c r="B220" s="30"/>
      <c r="C220" s="52"/>
      <c r="D220" s="57" t="s">
        <v>261</v>
      </c>
      <c r="E220" s="192"/>
    </row>
    <row r="221" spans="2:5" ht="17.25" customHeight="1" x14ac:dyDescent="0.25">
      <c r="B221" s="30"/>
      <c r="C221" s="52"/>
      <c r="D221" s="52"/>
      <c r="E221" s="192"/>
    </row>
    <row r="222" spans="2:5" ht="17.25" customHeight="1" thickBot="1" x14ac:dyDescent="0.3">
      <c r="B222" s="41"/>
      <c r="C222" s="53"/>
      <c r="D222" s="53"/>
      <c r="E222" s="193"/>
    </row>
  </sheetData>
  <autoFilter ref="A2:E222"/>
  <mergeCells count="40">
    <mergeCell ref="E219:E222"/>
    <mergeCell ref="B155:E155"/>
    <mergeCell ref="E196:E200"/>
    <mergeCell ref="E201:E205"/>
    <mergeCell ref="E208:E209"/>
    <mergeCell ref="B168:B173"/>
    <mergeCell ref="B174:B175"/>
    <mergeCell ref="B176:B177"/>
    <mergeCell ref="E180:E181"/>
    <mergeCell ref="E182:E183"/>
    <mergeCell ref="B131:E131"/>
    <mergeCell ref="C132:C133"/>
    <mergeCell ref="D132:D133"/>
    <mergeCell ref="E132:E133"/>
    <mergeCell ref="B122:E122"/>
    <mergeCell ref="C123:C125"/>
    <mergeCell ref="D123:D125"/>
    <mergeCell ref="B126:B127"/>
    <mergeCell ref="C126:C127"/>
    <mergeCell ref="D126:D127"/>
    <mergeCell ref="B136:E136"/>
    <mergeCell ref="C137:C138"/>
    <mergeCell ref="D137:D138"/>
    <mergeCell ref="E137:E138"/>
    <mergeCell ref="B139:B140"/>
    <mergeCell ref="C139:C140"/>
    <mergeCell ref="D139:D140"/>
    <mergeCell ref="E139:E140"/>
    <mergeCell ref="B149:E149"/>
    <mergeCell ref="C150:C151"/>
    <mergeCell ref="D150:D151"/>
    <mergeCell ref="E150:E151"/>
    <mergeCell ref="B141:B142"/>
    <mergeCell ref="C141:C142"/>
    <mergeCell ref="D141:D142"/>
    <mergeCell ref="E141:E142"/>
    <mergeCell ref="B143:B144"/>
    <mergeCell ref="C143:C144"/>
    <mergeCell ref="D143:D144"/>
    <mergeCell ref="E143:E144"/>
  </mergeCells>
  <hyperlinks>
    <hyperlink ref="E164" r:id="rId1" tooltip="Profitto" display="https://it.wikipedia.org/wiki/Profitto"/>
  </hyperlinks>
  <pageMargins left="0.70866141732283472" right="0.70866141732283472" top="0.74803149606299213" bottom="0.74803149606299213" header="0.31496062992125984" footer="0.31496062992125984"/>
  <pageSetup paperSize="8" scale="66" fitToHeight="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opLeftCell="B1" workbookViewId="0">
      <selection activeCell="K1" sqref="K1:K1048576"/>
    </sheetView>
  </sheetViews>
  <sheetFormatPr defaultRowHeight="15" x14ac:dyDescent="0.25"/>
  <cols>
    <col min="1" max="10" width="22.140625" customWidth="1"/>
  </cols>
  <sheetData>
    <row r="1" spans="1:10" x14ac:dyDescent="0.25">
      <c r="A1" t="s">
        <v>375</v>
      </c>
      <c r="B1" t="s">
        <v>376</v>
      </c>
      <c r="C1" t="s">
        <v>377</v>
      </c>
      <c r="D1" t="s">
        <v>378</v>
      </c>
      <c r="E1" t="s">
        <v>379</v>
      </c>
      <c r="F1" t="s">
        <v>380</v>
      </c>
      <c r="G1" t="s">
        <v>381</v>
      </c>
      <c r="H1" t="s">
        <v>382</v>
      </c>
      <c r="I1" t="s">
        <v>383</v>
      </c>
      <c r="J1" t="s">
        <v>384</v>
      </c>
    </row>
    <row r="2" spans="1:10" ht="30.75" x14ac:dyDescent="0.25">
      <c r="A2" s="154">
        <v>84</v>
      </c>
      <c r="B2" s="155" t="s">
        <v>385</v>
      </c>
      <c r="C2" s="155" t="s">
        <v>386</v>
      </c>
      <c r="D2" s="155" t="s">
        <v>387</v>
      </c>
      <c r="E2" s="155" t="s">
        <v>388</v>
      </c>
      <c r="F2" s="156" t="s">
        <v>389</v>
      </c>
      <c r="G2" s="156" t="s">
        <v>390</v>
      </c>
      <c r="H2" s="157">
        <v>150000</v>
      </c>
      <c r="I2" s="157">
        <v>92413</v>
      </c>
      <c r="J2" s="1"/>
    </row>
    <row r="3" spans="1:10" ht="50.25" x14ac:dyDescent="0.25">
      <c r="A3" s="154">
        <v>87</v>
      </c>
      <c r="B3" s="155" t="s">
        <v>391</v>
      </c>
      <c r="C3" s="155" t="s">
        <v>386</v>
      </c>
      <c r="D3" s="155" t="s">
        <v>392</v>
      </c>
      <c r="E3" s="155" t="s">
        <v>388</v>
      </c>
      <c r="F3" s="156" t="s">
        <v>393</v>
      </c>
      <c r="G3" s="156" t="s">
        <v>394</v>
      </c>
      <c r="H3" s="157">
        <v>60000</v>
      </c>
      <c r="I3" s="157">
        <v>32930.31</v>
      </c>
      <c r="J3" s="1"/>
    </row>
    <row r="4" spans="1:10" ht="50.25" x14ac:dyDescent="0.25">
      <c r="A4" s="154">
        <v>88</v>
      </c>
      <c r="B4" s="155" t="s">
        <v>395</v>
      </c>
      <c r="C4" s="155" t="s">
        <v>386</v>
      </c>
      <c r="D4" s="155" t="s">
        <v>392</v>
      </c>
      <c r="E4" s="155" t="s">
        <v>388</v>
      </c>
      <c r="F4" s="156" t="s">
        <v>396</v>
      </c>
      <c r="G4" s="156" t="s">
        <v>397</v>
      </c>
      <c r="H4" s="157">
        <v>1200000</v>
      </c>
      <c r="I4" s="157">
        <v>2591098.92</v>
      </c>
      <c r="J4" s="1"/>
    </row>
    <row r="5" spans="1:10" ht="21" x14ac:dyDescent="0.25">
      <c r="A5" s="154">
        <v>89</v>
      </c>
      <c r="B5" s="155" t="s">
        <v>398</v>
      </c>
      <c r="C5" s="155" t="s">
        <v>386</v>
      </c>
      <c r="D5" s="155" t="s">
        <v>392</v>
      </c>
      <c r="E5" s="155" t="s">
        <v>388</v>
      </c>
      <c r="F5" s="156" t="s">
        <v>389</v>
      </c>
      <c r="G5" s="156" t="s">
        <v>399</v>
      </c>
      <c r="H5" s="157">
        <v>150000</v>
      </c>
      <c r="I5" s="157">
        <v>151655.16</v>
      </c>
      <c r="J5" s="1"/>
    </row>
    <row r="6" spans="1:10" ht="128.25" x14ac:dyDescent="0.25">
      <c r="A6" s="154">
        <v>90</v>
      </c>
      <c r="B6" s="155" t="s">
        <v>400</v>
      </c>
      <c r="C6" s="155" t="s">
        <v>386</v>
      </c>
      <c r="D6" s="155" t="s">
        <v>387</v>
      </c>
      <c r="E6" s="155" t="s">
        <v>388</v>
      </c>
      <c r="F6" s="156" t="s">
        <v>401</v>
      </c>
      <c r="G6" s="156" t="s">
        <v>402</v>
      </c>
      <c r="H6" s="157">
        <v>180000</v>
      </c>
      <c r="I6" s="157">
        <v>356147</v>
      </c>
      <c r="J6" s="1"/>
    </row>
    <row r="7" spans="1:10" ht="30.75" x14ac:dyDescent="0.25">
      <c r="A7" s="154">
        <v>91</v>
      </c>
      <c r="B7" s="155" t="s">
        <v>403</v>
      </c>
      <c r="C7" s="155" t="s">
        <v>386</v>
      </c>
      <c r="D7" s="155" t="s">
        <v>387</v>
      </c>
      <c r="E7" s="155" t="s">
        <v>388</v>
      </c>
      <c r="F7" s="156" t="s">
        <v>404</v>
      </c>
      <c r="G7" s="156" t="s">
        <v>405</v>
      </c>
      <c r="H7" s="157">
        <v>130000</v>
      </c>
      <c r="I7" s="157">
        <v>187395</v>
      </c>
      <c r="J7" s="1"/>
    </row>
    <row r="8" spans="1:10" ht="120" x14ac:dyDescent="0.25">
      <c r="A8" s="154">
        <v>92</v>
      </c>
      <c r="B8" s="155" t="s">
        <v>406</v>
      </c>
      <c r="C8" s="155" t="s">
        <v>386</v>
      </c>
      <c r="D8" s="155" t="s">
        <v>387</v>
      </c>
      <c r="E8" s="155" t="s">
        <v>388</v>
      </c>
      <c r="F8" s="156" t="s">
        <v>396</v>
      </c>
      <c r="G8" s="156" t="s">
        <v>407</v>
      </c>
      <c r="H8" s="157">
        <v>450000</v>
      </c>
      <c r="I8" s="157">
        <v>260415</v>
      </c>
      <c r="J8" s="1" t="s">
        <v>408</v>
      </c>
    </row>
    <row r="9" spans="1:10" ht="30.75" x14ac:dyDescent="0.25">
      <c r="A9" s="154">
        <v>101</v>
      </c>
      <c r="B9" s="155" t="s">
        <v>409</v>
      </c>
      <c r="C9" s="155" t="s">
        <v>386</v>
      </c>
      <c r="D9" s="155" t="s">
        <v>387</v>
      </c>
      <c r="E9" s="155" t="s">
        <v>388</v>
      </c>
      <c r="F9" s="156" t="s">
        <v>396</v>
      </c>
      <c r="G9" s="156" t="s">
        <v>410</v>
      </c>
      <c r="H9" s="157">
        <v>150000</v>
      </c>
      <c r="I9" s="157">
        <v>126576</v>
      </c>
      <c r="J9" s="1"/>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3"/>
  <sheetViews>
    <sheetView tabSelected="1" topLeftCell="A59" workbookViewId="0">
      <selection activeCell="A62" sqref="A62:A90"/>
    </sheetView>
  </sheetViews>
  <sheetFormatPr defaultRowHeight="15" x14ac:dyDescent="0.25"/>
  <cols>
    <col min="1" max="11" width="14" customWidth="1"/>
    <col min="12" max="12" width="31.28515625" customWidth="1"/>
  </cols>
  <sheetData>
    <row r="1" spans="1:13" x14ac:dyDescent="0.25">
      <c r="A1" s="88"/>
      <c r="B1" s="88"/>
      <c r="C1" s="88"/>
      <c r="D1" s="88"/>
      <c r="E1" s="88"/>
      <c r="F1" s="88"/>
      <c r="G1" s="88"/>
      <c r="H1" s="88"/>
      <c r="I1" s="88"/>
      <c r="J1" s="88"/>
      <c r="K1" s="88"/>
      <c r="L1" s="88"/>
      <c r="M1" s="88"/>
    </row>
    <row r="2" spans="1:13" ht="18.75" x14ac:dyDescent="0.3">
      <c r="A2" s="88"/>
      <c r="B2" s="229" t="s">
        <v>288</v>
      </c>
      <c r="C2" s="229"/>
      <c r="D2" s="229"/>
      <c r="E2" s="229"/>
      <c r="F2" s="229"/>
      <c r="G2" s="229"/>
      <c r="H2" s="229"/>
      <c r="I2" s="229"/>
      <c r="J2" s="229"/>
      <c r="K2" s="229"/>
      <c r="L2" s="229"/>
      <c r="M2" s="88"/>
    </row>
    <row r="3" spans="1:13" ht="15.75" thickBot="1" x14ac:dyDescent="0.3">
      <c r="A3" s="88"/>
      <c r="B3" s="88"/>
      <c r="C3" s="88"/>
      <c r="D3" s="88"/>
      <c r="E3" s="88"/>
      <c r="F3" s="88"/>
      <c r="G3" s="88"/>
      <c r="H3" s="88"/>
      <c r="I3" s="88"/>
      <c r="J3" s="88"/>
      <c r="K3" s="88"/>
      <c r="L3" s="88"/>
      <c r="M3" s="88"/>
    </row>
    <row r="4" spans="1:13" ht="15.75" thickBot="1" x14ac:dyDescent="0.3">
      <c r="A4" s="88"/>
      <c r="B4" s="88"/>
      <c r="C4" s="88"/>
      <c r="D4" s="226" t="s">
        <v>289</v>
      </c>
      <c r="E4" s="227"/>
      <c r="F4" s="227"/>
      <c r="G4" s="227"/>
      <c r="H4" s="227"/>
      <c r="I4" s="227"/>
      <c r="J4" s="227"/>
      <c r="K4" s="227"/>
      <c r="L4" s="228"/>
      <c r="M4" s="88"/>
    </row>
    <row r="5" spans="1:13" ht="60.75" thickBot="1" x14ac:dyDescent="0.3">
      <c r="A5" s="88"/>
      <c r="B5" s="89" t="s">
        <v>290</v>
      </c>
      <c r="C5" s="90" t="s">
        <v>291</v>
      </c>
      <c r="D5" s="168" t="s">
        <v>292</v>
      </c>
      <c r="E5" s="91" t="s">
        <v>293</v>
      </c>
      <c r="F5" s="91" t="s">
        <v>294</v>
      </c>
      <c r="G5" s="91" t="s">
        <v>295</v>
      </c>
      <c r="H5" s="91" t="s">
        <v>296</v>
      </c>
      <c r="I5" s="91" t="s">
        <v>297</v>
      </c>
      <c r="J5" s="91" t="s">
        <v>298</v>
      </c>
      <c r="K5" s="91" t="s">
        <v>298</v>
      </c>
      <c r="L5" s="91" t="s">
        <v>299</v>
      </c>
      <c r="M5" s="88"/>
    </row>
    <row r="6" spans="1:13" ht="15.75" thickBot="1" x14ac:dyDescent="0.3">
      <c r="A6" s="88"/>
      <c r="B6" s="92"/>
      <c r="C6" s="92"/>
      <c r="D6" s="169" t="s">
        <v>300</v>
      </c>
      <c r="E6" s="94" t="s">
        <v>300</v>
      </c>
      <c r="F6" s="94" t="s">
        <v>300</v>
      </c>
      <c r="G6" s="94" t="s">
        <v>300</v>
      </c>
      <c r="H6" s="94" t="s">
        <v>300</v>
      </c>
      <c r="I6" s="94" t="s">
        <v>300</v>
      </c>
      <c r="J6" s="94" t="s">
        <v>300</v>
      </c>
      <c r="K6" s="95" t="s">
        <v>301</v>
      </c>
      <c r="L6" s="95"/>
      <c r="M6" s="88"/>
    </row>
    <row r="7" spans="1:13" x14ac:dyDescent="0.25">
      <c r="A7" s="88"/>
      <c r="B7" s="96" t="s">
        <v>302</v>
      </c>
      <c r="C7" s="158" t="s">
        <v>303</v>
      </c>
      <c r="D7" s="170">
        <v>4644464</v>
      </c>
      <c r="E7" s="162">
        <v>37945</v>
      </c>
      <c r="F7" s="97">
        <v>174648</v>
      </c>
      <c r="G7" s="97">
        <v>0</v>
      </c>
      <c r="H7" s="98">
        <f>D7-E7+F7+G7</f>
        <v>4781167</v>
      </c>
      <c r="I7" s="98">
        <v>3917103</v>
      </c>
      <c r="J7" s="98">
        <f>H7-I7</f>
        <v>864064</v>
      </c>
      <c r="K7" s="99">
        <f>J7/H7</f>
        <v>0.18072240522031546</v>
      </c>
      <c r="L7" s="100"/>
      <c r="M7" s="88"/>
    </row>
    <row r="8" spans="1:13" x14ac:dyDescent="0.25">
      <c r="A8" s="88"/>
      <c r="B8" s="101" t="s">
        <v>304</v>
      </c>
      <c r="C8" s="159" t="s">
        <v>305</v>
      </c>
      <c r="D8" s="171">
        <v>2459852</v>
      </c>
      <c r="E8" s="163">
        <v>29561</v>
      </c>
      <c r="F8" s="102">
        <v>0</v>
      </c>
      <c r="G8" s="102">
        <v>0</v>
      </c>
      <c r="H8" s="103">
        <f t="shared" ref="H8:H27" si="0">D8-E8+F8+G8</f>
        <v>2430291</v>
      </c>
      <c r="I8" s="103">
        <v>2005746</v>
      </c>
      <c r="J8" s="103">
        <f t="shared" ref="J8:J26" si="1">H8-I8</f>
        <v>424545</v>
      </c>
      <c r="K8" s="104">
        <f t="shared" ref="K8:K26" si="2">J8/H8</f>
        <v>0.17468895700144552</v>
      </c>
      <c r="L8" s="105"/>
      <c r="M8" s="88"/>
    </row>
    <row r="9" spans="1:13" x14ac:dyDescent="0.25">
      <c r="A9" s="88"/>
      <c r="B9" s="101" t="s">
        <v>306</v>
      </c>
      <c r="C9" s="159" t="s">
        <v>307</v>
      </c>
      <c r="D9" s="171">
        <v>2301119</v>
      </c>
      <c r="E9" s="163">
        <v>32787</v>
      </c>
      <c r="F9" s="102">
        <v>-59599</v>
      </c>
      <c r="G9" s="102">
        <v>0</v>
      </c>
      <c r="H9" s="103">
        <f t="shared" si="0"/>
        <v>2208733</v>
      </c>
      <c r="I9" s="103">
        <v>1656355</v>
      </c>
      <c r="J9" s="103">
        <f t="shared" si="1"/>
        <v>552378</v>
      </c>
      <c r="K9" s="104">
        <f t="shared" si="2"/>
        <v>0.2500881727216463</v>
      </c>
      <c r="L9" s="105"/>
      <c r="M9" s="88"/>
    </row>
    <row r="10" spans="1:13" x14ac:dyDescent="0.25">
      <c r="A10" s="88"/>
      <c r="B10" s="101" t="s">
        <v>308</v>
      </c>
      <c r="C10" s="159" t="s">
        <v>309</v>
      </c>
      <c r="D10" s="171">
        <v>2648980</v>
      </c>
      <c r="E10" s="163">
        <v>154</v>
      </c>
      <c r="F10" s="102">
        <v>-205344</v>
      </c>
      <c r="G10" s="102">
        <v>0</v>
      </c>
      <c r="H10" s="103">
        <f t="shared" si="0"/>
        <v>2443482</v>
      </c>
      <c r="I10" s="103">
        <v>1976459</v>
      </c>
      <c r="J10" s="103">
        <f t="shared" si="1"/>
        <v>467023</v>
      </c>
      <c r="K10" s="104">
        <f t="shared" si="2"/>
        <v>0.19113011677597788</v>
      </c>
      <c r="L10" s="105"/>
      <c r="M10" s="88"/>
    </row>
    <row r="11" spans="1:13" x14ac:dyDescent="0.25">
      <c r="A11" s="88"/>
      <c r="B11" s="101" t="s">
        <v>310</v>
      </c>
      <c r="C11" s="159" t="s">
        <v>311</v>
      </c>
      <c r="D11" s="171">
        <v>812748</v>
      </c>
      <c r="E11" s="163">
        <v>6730</v>
      </c>
      <c r="F11" s="102">
        <v>72476</v>
      </c>
      <c r="G11" s="102">
        <v>0</v>
      </c>
      <c r="H11" s="103">
        <f t="shared" si="0"/>
        <v>878494</v>
      </c>
      <c r="I11" s="103">
        <v>659931</v>
      </c>
      <c r="J11" s="103">
        <f t="shared" si="1"/>
        <v>218563</v>
      </c>
      <c r="K11" s="104">
        <f t="shared" si="2"/>
        <v>0.24879282044043557</v>
      </c>
      <c r="L11" s="105"/>
      <c r="M11" s="88"/>
    </row>
    <row r="12" spans="1:13" x14ac:dyDescent="0.25">
      <c r="A12" s="88"/>
      <c r="B12" s="101" t="s">
        <v>312</v>
      </c>
      <c r="C12" s="159" t="s">
        <v>313</v>
      </c>
      <c r="D12" s="171">
        <v>2834316</v>
      </c>
      <c r="E12" s="163">
        <v>29210</v>
      </c>
      <c r="F12" s="102">
        <v>39978</v>
      </c>
      <c r="G12" s="102">
        <v>137538</v>
      </c>
      <c r="H12" s="103">
        <f t="shared" si="0"/>
        <v>2982622</v>
      </c>
      <c r="I12" s="103">
        <v>2267600</v>
      </c>
      <c r="J12" s="103">
        <f t="shared" si="1"/>
        <v>715022</v>
      </c>
      <c r="K12" s="104">
        <f t="shared" si="2"/>
        <v>0.23972933881665193</v>
      </c>
      <c r="L12" s="105" t="s">
        <v>314</v>
      </c>
      <c r="M12" s="88"/>
    </row>
    <row r="13" spans="1:13" x14ac:dyDescent="0.25">
      <c r="A13" s="88"/>
      <c r="B13" s="101" t="s">
        <v>315</v>
      </c>
      <c r="C13" s="159" t="s">
        <v>316</v>
      </c>
      <c r="D13" s="171">
        <v>1032986</v>
      </c>
      <c r="E13" s="163">
        <v>101</v>
      </c>
      <c r="F13" s="102">
        <v>-59042</v>
      </c>
      <c r="G13" s="102">
        <v>0</v>
      </c>
      <c r="H13" s="103">
        <f t="shared" si="0"/>
        <v>973843</v>
      </c>
      <c r="I13" s="103">
        <v>751325</v>
      </c>
      <c r="J13" s="103">
        <f t="shared" si="1"/>
        <v>222518</v>
      </c>
      <c r="K13" s="104">
        <f t="shared" si="2"/>
        <v>0.2284947368312962</v>
      </c>
      <c r="L13" s="105"/>
      <c r="M13" s="88"/>
    </row>
    <row r="14" spans="1:13" x14ac:dyDescent="0.25">
      <c r="A14" s="88"/>
      <c r="B14" s="101" t="s">
        <v>317</v>
      </c>
      <c r="C14" s="159" t="s">
        <v>318</v>
      </c>
      <c r="D14" s="171">
        <v>900458</v>
      </c>
      <c r="E14" s="163">
        <v>4595</v>
      </c>
      <c r="F14" s="102">
        <v>-109600</v>
      </c>
      <c r="G14" s="102">
        <v>0</v>
      </c>
      <c r="H14" s="103">
        <f t="shared" si="0"/>
        <v>786263</v>
      </c>
      <c r="I14" s="103">
        <v>528111</v>
      </c>
      <c r="J14" s="103">
        <f t="shared" si="1"/>
        <v>258152</v>
      </c>
      <c r="K14" s="104">
        <f t="shared" si="2"/>
        <v>0.32832779871366197</v>
      </c>
      <c r="L14" s="105"/>
      <c r="M14" s="88"/>
    </row>
    <row r="15" spans="1:13" x14ac:dyDescent="0.25">
      <c r="A15" s="88"/>
      <c r="B15" s="101" t="s">
        <v>319</v>
      </c>
      <c r="C15" s="159" t="s">
        <v>320</v>
      </c>
      <c r="D15" s="171">
        <v>969316</v>
      </c>
      <c r="E15" s="163">
        <v>0</v>
      </c>
      <c r="F15" s="102">
        <v>0</v>
      </c>
      <c r="G15" s="102">
        <v>188522</v>
      </c>
      <c r="H15" s="103">
        <f t="shared" si="0"/>
        <v>1157838</v>
      </c>
      <c r="I15" s="103">
        <v>654832</v>
      </c>
      <c r="J15" s="103">
        <f t="shared" si="1"/>
        <v>503006</v>
      </c>
      <c r="K15" s="104">
        <f t="shared" si="2"/>
        <v>0.43443556006971612</v>
      </c>
      <c r="L15" s="105" t="s">
        <v>314</v>
      </c>
      <c r="M15" s="88"/>
    </row>
    <row r="16" spans="1:13" x14ac:dyDescent="0.25">
      <c r="A16" s="88"/>
      <c r="B16" s="101" t="s">
        <v>321</v>
      </c>
      <c r="C16" s="159" t="s">
        <v>322</v>
      </c>
      <c r="D16" s="171">
        <v>2086527</v>
      </c>
      <c r="E16" s="163">
        <v>7398</v>
      </c>
      <c r="F16" s="102">
        <v>0</v>
      </c>
      <c r="G16" s="102">
        <v>0</v>
      </c>
      <c r="H16" s="103">
        <f t="shared" si="0"/>
        <v>2079129</v>
      </c>
      <c r="I16" s="103">
        <v>1787311</v>
      </c>
      <c r="J16" s="103">
        <f t="shared" si="1"/>
        <v>291818</v>
      </c>
      <c r="K16" s="104">
        <f t="shared" si="2"/>
        <v>0.14035588941330721</v>
      </c>
      <c r="L16" s="105"/>
      <c r="M16" s="88"/>
    </row>
    <row r="17" spans="1:13" x14ac:dyDescent="0.25">
      <c r="A17" s="88"/>
      <c r="B17" s="101" t="s">
        <v>323</v>
      </c>
      <c r="C17" s="159" t="s">
        <v>324</v>
      </c>
      <c r="D17" s="171">
        <v>4453893</v>
      </c>
      <c r="E17" s="163">
        <v>16814</v>
      </c>
      <c r="F17" s="102">
        <v>143617</v>
      </c>
      <c r="G17" s="102">
        <v>0</v>
      </c>
      <c r="H17" s="103">
        <f t="shared" si="0"/>
        <v>4580696</v>
      </c>
      <c r="I17" s="103">
        <v>3660462</v>
      </c>
      <c r="J17" s="208">
        <f>H17-I17+H18-I18+H19-I19</f>
        <v>1288267</v>
      </c>
      <c r="K17" s="211">
        <f>J17/(H17+H18+H19)</f>
        <v>0.19134443891258085</v>
      </c>
      <c r="L17" s="214" t="s">
        <v>325</v>
      </c>
      <c r="M17" s="88"/>
    </row>
    <row r="18" spans="1:13" x14ac:dyDescent="0.25">
      <c r="A18" s="88"/>
      <c r="B18" s="101" t="s">
        <v>326</v>
      </c>
      <c r="C18" s="159" t="s">
        <v>327</v>
      </c>
      <c r="D18" s="171">
        <v>556737</v>
      </c>
      <c r="E18" s="163">
        <v>0</v>
      </c>
      <c r="F18" s="102">
        <v>582</v>
      </c>
      <c r="G18" s="102">
        <v>0</v>
      </c>
      <c r="H18" s="103">
        <f t="shared" si="0"/>
        <v>557319</v>
      </c>
      <c r="I18" s="103">
        <v>688576</v>
      </c>
      <c r="J18" s="209"/>
      <c r="K18" s="212"/>
      <c r="L18" s="215"/>
      <c r="M18" s="88"/>
    </row>
    <row r="19" spans="1:13" x14ac:dyDescent="0.25">
      <c r="A19" s="88"/>
      <c r="B19" s="101" t="s">
        <v>328</v>
      </c>
      <c r="C19" s="159" t="s">
        <v>329</v>
      </c>
      <c r="D19" s="171">
        <v>1603624</v>
      </c>
      <c r="E19" s="163">
        <v>8927</v>
      </c>
      <c r="F19" s="102">
        <v>0</v>
      </c>
      <c r="G19" s="102">
        <v>0</v>
      </c>
      <c r="H19" s="103">
        <f t="shared" si="0"/>
        <v>1594697</v>
      </c>
      <c r="I19" s="103">
        <v>1095407</v>
      </c>
      <c r="J19" s="210"/>
      <c r="K19" s="213"/>
      <c r="L19" s="216"/>
      <c r="M19" s="88"/>
    </row>
    <row r="20" spans="1:13" x14ac:dyDescent="0.25">
      <c r="A20" s="88"/>
      <c r="B20" s="101" t="s">
        <v>330</v>
      </c>
      <c r="C20" s="159" t="s">
        <v>331</v>
      </c>
      <c r="D20" s="171">
        <v>4241113</v>
      </c>
      <c r="E20" s="163">
        <v>37726</v>
      </c>
      <c r="F20" s="102">
        <v>-221747</v>
      </c>
      <c r="G20" s="102">
        <v>0</v>
      </c>
      <c r="H20" s="103">
        <f t="shared" si="0"/>
        <v>3981640</v>
      </c>
      <c r="I20" s="103">
        <v>3723499</v>
      </c>
      <c r="J20" s="103">
        <f t="shared" si="1"/>
        <v>258141</v>
      </c>
      <c r="K20" s="104">
        <f t="shared" si="2"/>
        <v>6.4832832702102647E-2</v>
      </c>
      <c r="L20" s="105"/>
      <c r="M20" s="88"/>
    </row>
    <row r="21" spans="1:13" x14ac:dyDescent="0.25">
      <c r="A21" s="88"/>
      <c r="B21" s="101" t="s">
        <v>332</v>
      </c>
      <c r="C21" s="159" t="s">
        <v>333</v>
      </c>
      <c r="D21" s="171">
        <v>3475248</v>
      </c>
      <c r="E21" s="163">
        <v>9349</v>
      </c>
      <c r="F21" s="102">
        <v>-104308</v>
      </c>
      <c r="G21" s="102">
        <v>0</v>
      </c>
      <c r="H21" s="103">
        <f t="shared" si="0"/>
        <v>3361591</v>
      </c>
      <c r="I21" s="103">
        <v>2819587</v>
      </c>
      <c r="J21" s="103">
        <f t="shared" si="1"/>
        <v>542004</v>
      </c>
      <c r="K21" s="104">
        <f t="shared" si="2"/>
        <v>0.16123436789306017</v>
      </c>
      <c r="L21" s="105"/>
      <c r="M21" s="88"/>
    </row>
    <row r="22" spans="1:13" x14ac:dyDescent="0.25">
      <c r="A22" s="88"/>
      <c r="B22" s="101" t="s">
        <v>334</v>
      </c>
      <c r="C22" s="159" t="s">
        <v>335</v>
      </c>
      <c r="D22" s="171">
        <v>2056718</v>
      </c>
      <c r="E22" s="163">
        <v>85403</v>
      </c>
      <c r="F22" s="102">
        <v>104308</v>
      </c>
      <c r="G22" s="102">
        <v>0</v>
      </c>
      <c r="H22" s="103">
        <f t="shared" si="0"/>
        <v>2075623</v>
      </c>
      <c r="I22" s="103">
        <v>1608187</v>
      </c>
      <c r="J22" s="103">
        <f t="shared" si="1"/>
        <v>467436</v>
      </c>
      <c r="K22" s="104">
        <f t="shared" si="2"/>
        <v>0.22520274635615428</v>
      </c>
      <c r="L22" s="105"/>
      <c r="M22" s="88"/>
    </row>
    <row r="23" spans="1:13" x14ac:dyDescent="0.25">
      <c r="A23" s="88"/>
      <c r="B23" s="106" t="s">
        <v>336</v>
      </c>
      <c r="C23" s="160" t="s">
        <v>337</v>
      </c>
      <c r="D23" s="171">
        <v>683392</v>
      </c>
      <c r="E23" s="164">
        <v>0</v>
      </c>
      <c r="F23" s="107">
        <v>0</v>
      </c>
      <c r="G23" s="107">
        <v>0</v>
      </c>
      <c r="H23" s="108">
        <f t="shared" si="0"/>
        <v>683392</v>
      </c>
      <c r="I23" s="108">
        <v>487090</v>
      </c>
      <c r="J23" s="108">
        <f t="shared" si="1"/>
        <v>196302</v>
      </c>
      <c r="K23" s="109">
        <f t="shared" si="2"/>
        <v>0.28724655834425922</v>
      </c>
      <c r="L23" s="110"/>
      <c r="M23" s="88"/>
    </row>
    <row r="24" spans="1:13" x14ac:dyDescent="0.25">
      <c r="A24" s="88"/>
      <c r="B24" s="106" t="s">
        <v>338</v>
      </c>
      <c r="C24" s="160" t="s">
        <v>339</v>
      </c>
      <c r="D24" s="171">
        <v>1623259</v>
      </c>
      <c r="E24" s="164">
        <v>131432</v>
      </c>
      <c r="F24" s="107">
        <v>267609</v>
      </c>
      <c r="G24" s="107">
        <v>0</v>
      </c>
      <c r="H24" s="108">
        <f t="shared" si="0"/>
        <v>1759436</v>
      </c>
      <c r="I24" s="108">
        <v>1227350</v>
      </c>
      <c r="J24" s="108">
        <f t="shared" si="1"/>
        <v>532086</v>
      </c>
      <c r="K24" s="109">
        <f t="shared" si="2"/>
        <v>0.30241850229278017</v>
      </c>
      <c r="L24" s="110"/>
      <c r="M24" s="88"/>
    </row>
    <row r="25" spans="1:13" x14ac:dyDescent="0.25">
      <c r="A25" s="88"/>
      <c r="B25" s="106" t="s">
        <v>340</v>
      </c>
      <c r="C25" s="160" t="s">
        <v>341</v>
      </c>
      <c r="D25" s="171">
        <v>1170939</v>
      </c>
      <c r="E25" s="164">
        <v>655</v>
      </c>
      <c r="F25" s="107">
        <v>276280</v>
      </c>
      <c r="G25" s="107">
        <v>0</v>
      </c>
      <c r="H25" s="108">
        <f t="shared" si="0"/>
        <v>1446564</v>
      </c>
      <c r="I25" s="108">
        <v>1238602</v>
      </c>
      <c r="J25" s="108">
        <f t="shared" si="1"/>
        <v>207962</v>
      </c>
      <c r="K25" s="109">
        <f t="shared" si="2"/>
        <v>0.14376273707903695</v>
      </c>
      <c r="L25" s="110"/>
      <c r="M25" s="88"/>
    </row>
    <row r="26" spans="1:13" x14ac:dyDescent="0.25">
      <c r="A26" s="88"/>
      <c r="B26" s="106" t="s">
        <v>342</v>
      </c>
      <c r="C26" s="160" t="s">
        <v>343</v>
      </c>
      <c r="D26" s="171">
        <v>2284370</v>
      </c>
      <c r="E26" s="164">
        <v>1190</v>
      </c>
      <c r="F26" s="107">
        <v>-142330</v>
      </c>
      <c r="G26" s="107">
        <v>0</v>
      </c>
      <c r="H26" s="108">
        <f t="shared" si="0"/>
        <v>2140850</v>
      </c>
      <c r="I26" s="108">
        <v>1733553</v>
      </c>
      <c r="J26" s="108">
        <f t="shared" si="1"/>
        <v>407297</v>
      </c>
      <c r="K26" s="109">
        <f t="shared" si="2"/>
        <v>0.19025013429245394</v>
      </c>
      <c r="L26" s="110"/>
      <c r="M26" s="88"/>
    </row>
    <row r="27" spans="1:13" ht="15.75" thickBot="1" x14ac:dyDescent="0.3">
      <c r="A27" s="88"/>
      <c r="B27" s="111" t="s">
        <v>344</v>
      </c>
      <c r="C27" s="161" t="s">
        <v>345</v>
      </c>
      <c r="D27" s="172">
        <v>3796455</v>
      </c>
      <c r="E27" s="165">
        <v>3693</v>
      </c>
      <c r="F27" s="112">
        <v>-177528</v>
      </c>
      <c r="G27" s="112">
        <v>0</v>
      </c>
      <c r="H27" s="113">
        <f t="shared" si="0"/>
        <v>3615234</v>
      </c>
      <c r="I27" s="113">
        <v>3109205</v>
      </c>
      <c r="J27" s="113">
        <f>H27-I27</f>
        <v>506029</v>
      </c>
      <c r="K27" s="114">
        <f>J27/H27</f>
        <v>0.13997129922987003</v>
      </c>
      <c r="L27" s="115"/>
      <c r="M27" s="88"/>
    </row>
    <row r="28" spans="1:13" ht="15.75" thickBot="1" x14ac:dyDescent="0.3">
      <c r="A28" s="88"/>
      <c r="B28" s="116"/>
      <c r="C28" s="117"/>
      <c r="D28" s="167"/>
      <c r="E28" s="117"/>
      <c r="F28" s="117"/>
      <c r="G28" s="117"/>
      <c r="H28" s="118"/>
      <c r="I28" s="118"/>
      <c r="J28" s="118"/>
      <c r="K28" s="119"/>
      <c r="L28" s="120"/>
      <c r="M28" s="88"/>
    </row>
    <row r="29" spans="1:13" ht="15.75" thickBot="1" x14ac:dyDescent="0.3">
      <c r="A29" s="88"/>
      <c r="B29" s="121" t="s">
        <v>346</v>
      </c>
      <c r="C29" s="122"/>
      <c r="D29" s="123">
        <f>SUM(D7:D27)</f>
        <v>46636514</v>
      </c>
      <c r="E29" s="123">
        <f t="shared" ref="E29:J29" si="3">SUM(E7:E27)</f>
        <v>443670</v>
      </c>
      <c r="F29" s="123">
        <f>SUM(F7:F27)</f>
        <v>0</v>
      </c>
      <c r="G29" s="123">
        <f>SUM(G7:G27)</f>
        <v>326060</v>
      </c>
      <c r="H29" s="123">
        <f t="shared" si="3"/>
        <v>46518904</v>
      </c>
      <c r="I29" s="123">
        <f t="shared" si="3"/>
        <v>37596291</v>
      </c>
      <c r="J29" s="123">
        <f t="shared" si="3"/>
        <v>8922613</v>
      </c>
      <c r="K29" s="124">
        <f>J29/H29</f>
        <v>0.19180617410934703</v>
      </c>
      <c r="L29" s="125"/>
      <c r="M29" s="88"/>
    </row>
    <row r="30" spans="1:13" ht="15.75" thickBot="1" x14ac:dyDescent="0.3">
      <c r="A30" s="88"/>
      <c r="B30" s="88"/>
      <c r="C30" s="88"/>
      <c r="D30" s="88"/>
      <c r="E30" s="88"/>
      <c r="F30" s="88"/>
      <c r="G30" s="88"/>
      <c r="H30" s="88"/>
      <c r="I30" s="88"/>
      <c r="J30" s="88"/>
      <c r="K30" s="88"/>
      <c r="L30" s="88"/>
      <c r="M30" s="88"/>
    </row>
    <row r="31" spans="1:13" ht="15.75" thickBot="1" x14ac:dyDescent="0.3">
      <c r="A31" s="88"/>
      <c r="B31" s="88"/>
      <c r="C31" s="88"/>
      <c r="D31" s="226" t="s">
        <v>347</v>
      </c>
      <c r="E31" s="227"/>
      <c r="F31" s="227"/>
      <c r="G31" s="227"/>
      <c r="H31" s="227"/>
      <c r="I31" s="227"/>
      <c r="J31" s="227"/>
      <c r="K31" s="227"/>
      <c r="L31" s="228"/>
      <c r="M31" s="88"/>
    </row>
    <row r="32" spans="1:13" ht="60" x14ac:dyDescent="0.25">
      <c r="A32" s="88"/>
      <c r="B32" s="89" t="s">
        <v>290</v>
      </c>
      <c r="C32" s="90" t="s">
        <v>291</v>
      </c>
      <c r="D32" s="91" t="s">
        <v>292</v>
      </c>
      <c r="E32" s="91" t="s">
        <v>293</v>
      </c>
      <c r="F32" s="91" t="s">
        <v>294</v>
      </c>
      <c r="G32" s="91" t="s">
        <v>295</v>
      </c>
      <c r="H32" s="91" t="s">
        <v>296</v>
      </c>
      <c r="I32" s="91" t="s">
        <v>297</v>
      </c>
      <c r="J32" s="91" t="s">
        <v>298</v>
      </c>
      <c r="K32" s="91" t="s">
        <v>298</v>
      </c>
      <c r="L32" s="91" t="s">
        <v>299</v>
      </c>
      <c r="M32" s="88"/>
    </row>
    <row r="33" spans="1:13" ht="15.75" thickBot="1" x14ac:dyDescent="0.3">
      <c r="A33" s="88"/>
      <c r="B33" s="92"/>
      <c r="C33" s="92"/>
      <c r="D33" s="166" t="s">
        <v>300</v>
      </c>
      <c r="E33" s="94" t="s">
        <v>300</v>
      </c>
      <c r="F33" s="94" t="s">
        <v>300</v>
      </c>
      <c r="G33" s="94" t="s">
        <v>300</v>
      </c>
      <c r="H33" s="94" t="s">
        <v>300</v>
      </c>
      <c r="I33" s="94" t="s">
        <v>300</v>
      </c>
      <c r="J33" s="94" t="s">
        <v>300</v>
      </c>
      <c r="K33" s="95" t="s">
        <v>301</v>
      </c>
      <c r="L33" s="95"/>
      <c r="M33" s="88"/>
    </row>
    <row r="34" spans="1:13" x14ac:dyDescent="0.25">
      <c r="A34" s="88"/>
      <c r="B34" s="96" t="s">
        <v>302</v>
      </c>
      <c r="C34" s="158" t="s">
        <v>303</v>
      </c>
      <c r="D34" s="170">
        <v>4582514</v>
      </c>
      <c r="E34" s="162">
        <v>44549</v>
      </c>
      <c r="F34" s="97">
        <v>441513</v>
      </c>
      <c r="G34" s="97"/>
      <c r="H34" s="98">
        <f>D34-E34+F34+G34</f>
        <v>4979478</v>
      </c>
      <c r="I34" s="98">
        <v>4040294</v>
      </c>
      <c r="J34" s="98">
        <f>H34-I34</f>
        <v>939184</v>
      </c>
      <c r="K34" s="99">
        <f>J34/H34</f>
        <v>0.18861093472046669</v>
      </c>
      <c r="L34" s="100"/>
      <c r="M34" s="88"/>
    </row>
    <row r="35" spans="1:13" x14ac:dyDescent="0.25">
      <c r="A35" s="88"/>
      <c r="B35" s="101" t="s">
        <v>304</v>
      </c>
      <c r="C35" s="159" t="s">
        <v>305</v>
      </c>
      <c r="D35" s="175">
        <v>2551696</v>
      </c>
      <c r="E35" s="163">
        <v>17235</v>
      </c>
      <c r="F35" s="102">
        <v>0</v>
      </c>
      <c r="G35" s="102"/>
      <c r="H35" s="103">
        <f t="shared" ref="H35:H54" si="4">D35-E35+F35+G35</f>
        <v>2534461</v>
      </c>
      <c r="I35" s="103">
        <v>2065660</v>
      </c>
      <c r="J35" s="103">
        <f t="shared" ref="J35:J43" si="5">H35-I35</f>
        <v>468801</v>
      </c>
      <c r="K35" s="104">
        <f t="shared" ref="K35:K43" si="6">J35/H35</f>
        <v>0.18497069002048167</v>
      </c>
      <c r="L35" s="105"/>
      <c r="M35" s="88"/>
    </row>
    <row r="36" spans="1:13" x14ac:dyDescent="0.25">
      <c r="A36" s="88"/>
      <c r="B36" s="101" t="s">
        <v>306</v>
      </c>
      <c r="C36" s="159" t="s">
        <v>307</v>
      </c>
      <c r="D36" s="175">
        <v>2301053</v>
      </c>
      <c r="E36" s="163">
        <v>4823</v>
      </c>
      <c r="F36" s="102">
        <v>-17846</v>
      </c>
      <c r="G36" s="102"/>
      <c r="H36" s="103">
        <f t="shared" si="4"/>
        <v>2278384</v>
      </c>
      <c r="I36" s="103">
        <v>1687637</v>
      </c>
      <c r="J36" s="103">
        <f t="shared" si="5"/>
        <v>590747</v>
      </c>
      <c r="K36" s="104">
        <f t="shared" si="6"/>
        <v>0.2592833341526275</v>
      </c>
      <c r="L36" s="105"/>
      <c r="M36" s="88"/>
    </row>
    <row r="37" spans="1:13" x14ac:dyDescent="0.25">
      <c r="A37" s="88"/>
      <c r="B37" s="101" t="s">
        <v>308</v>
      </c>
      <c r="C37" s="159" t="s">
        <v>309</v>
      </c>
      <c r="D37" s="175">
        <v>3080495</v>
      </c>
      <c r="E37" s="163">
        <v>4039</v>
      </c>
      <c r="F37" s="102">
        <v>-299249</v>
      </c>
      <c r="G37" s="102"/>
      <c r="H37" s="103">
        <f t="shared" si="4"/>
        <v>2777207</v>
      </c>
      <c r="I37" s="103">
        <v>2058079</v>
      </c>
      <c r="J37" s="103">
        <f t="shared" si="5"/>
        <v>719128</v>
      </c>
      <c r="K37" s="104">
        <f t="shared" si="6"/>
        <v>0.25893928684466083</v>
      </c>
      <c r="L37" s="105"/>
      <c r="M37" s="88"/>
    </row>
    <row r="38" spans="1:13" x14ac:dyDescent="0.25">
      <c r="A38" s="88"/>
      <c r="B38" s="101" t="s">
        <v>310</v>
      </c>
      <c r="C38" s="159" t="s">
        <v>311</v>
      </c>
      <c r="D38" s="175">
        <v>716964</v>
      </c>
      <c r="E38" s="163">
        <v>6266</v>
      </c>
      <c r="F38" s="102">
        <v>114321</v>
      </c>
      <c r="G38" s="102"/>
      <c r="H38" s="103">
        <f t="shared" si="4"/>
        <v>825019</v>
      </c>
      <c r="I38" s="103">
        <v>671286</v>
      </c>
      <c r="J38" s="103">
        <f t="shared" si="5"/>
        <v>153733</v>
      </c>
      <c r="K38" s="104">
        <f t="shared" si="6"/>
        <v>0.18633873886540794</v>
      </c>
      <c r="L38" s="105"/>
      <c r="M38" s="88"/>
    </row>
    <row r="39" spans="1:13" x14ac:dyDescent="0.25">
      <c r="A39" s="88"/>
      <c r="B39" s="101" t="s">
        <v>312</v>
      </c>
      <c r="C39" s="159" t="s">
        <v>313</v>
      </c>
      <c r="D39" s="175">
        <v>2876775</v>
      </c>
      <c r="E39" s="163">
        <v>83847</v>
      </c>
      <c r="F39" s="102">
        <v>998</v>
      </c>
      <c r="G39" s="102">
        <v>181464</v>
      </c>
      <c r="H39" s="103">
        <f t="shared" si="4"/>
        <v>2975390</v>
      </c>
      <c r="I39" s="103">
        <v>2305597</v>
      </c>
      <c r="J39" s="103">
        <f t="shared" si="5"/>
        <v>669793</v>
      </c>
      <c r="K39" s="104">
        <f t="shared" si="6"/>
        <v>0.22511099385290667</v>
      </c>
      <c r="L39" s="105" t="s">
        <v>314</v>
      </c>
      <c r="M39" s="88"/>
    </row>
    <row r="40" spans="1:13" x14ac:dyDescent="0.25">
      <c r="A40" s="88"/>
      <c r="B40" s="101" t="s">
        <v>315</v>
      </c>
      <c r="C40" s="159" t="s">
        <v>316</v>
      </c>
      <c r="D40" s="175">
        <v>1082188</v>
      </c>
      <c r="E40" s="163">
        <v>14298</v>
      </c>
      <c r="F40" s="102">
        <v>-62814</v>
      </c>
      <c r="G40" s="102"/>
      <c r="H40" s="103">
        <f t="shared" si="4"/>
        <v>1005076</v>
      </c>
      <c r="I40" s="103">
        <v>768676</v>
      </c>
      <c r="J40" s="103">
        <f t="shared" si="5"/>
        <v>236400</v>
      </c>
      <c r="K40" s="104">
        <f t="shared" si="6"/>
        <v>0.23520609386752842</v>
      </c>
      <c r="L40" s="105"/>
      <c r="M40" s="88"/>
    </row>
    <row r="41" spans="1:13" x14ac:dyDescent="0.25">
      <c r="A41" s="88"/>
      <c r="B41" s="101" t="s">
        <v>317</v>
      </c>
      <c r="C41" s="159" t="s">
        <v>318</v>
      </c>
      <c r="D41" s="175">
        <v>988870</v>
      </c>
      <c r="E41" s="163">
        <v>1678</v>
      </c>
      <c r="F41" s="102">
        <v>-177690</v>
      </c>
      <c r="G41" s="102"/>
      <c r="H41" s="103">
        <f t="shared" si="4"/>
        <v>809502</v>
      </c>
      <c r="I41" s="103">
        <v>531163</v>
      </c>
      <c r="J41" s="103">
        <f t="shared" si="5"/>
        <v>278339</v>
      </c>
      <c r="K41" s="104">
        <f t="shared" si="6"/>
        <v>0.34383979286030175</v>
      </c>
      <c r="L41" s="105"/>
      <c r="M41" s="88"/>
    </row>
    <row r="42" spans="1:13" x14ac:dyDescent="0.25">
      <c r="A42" s="88"/>
      <c r="B42" s="101" t="s">
        <v>319</v>
      </c>
      <c r="C42" s="159" t="s">
        <v>320</v>
      </c>
      <c r="D42" s="175">
        <v>1102542</v>
      </c>
      <c r="E42" s="163">
        <v>0</v>
      </c>
      <c r="F42" s="102"/>
      <c r="G42" s="102">
        <v>184119</v>
      </c>
      <c r="H42" s="103">
        <f t="shared" si="4"/>
        <v>1286661</v>
      </c>
      <c r="I42" s="103">
        <v>663332</v>
      </c>
      <c r="J42" s="103">
        <f t="shared" si="5"/>
        <v>623329</v>
      </c>
      <c r="K42" s="104">
        <f t="shared" si="6"/>
        <v>0.48445472428246444</v>
      </c>
      <c r="L42" s="105" t="s">
        <v>314</v>
      </c>
      <c r="M42" s="88"/>
    </row>
    <row r="43" spans="1:13" x14ac:dyDescent="0.25">
      <c r="A43" s="88"/>
      <c r="B43" s="101" t="s">
        <v>321</v>
      </c>
      <c r="C43" s="159" t="s">
        <v>322</v>
      </c>
      <c r="D43" s="175">
        <v>2320243</v>
      </c>
      <c r="E43" s="163">
        <v>39161</v>
      </c>
      <c r="F43" s="102">
        <v>0</v>
      </c>
      <c r="G43" s="102"/>
      <c r="H43" s="103">
        <f t="shared" si="4"/>
        <v>2281082</v>
      </c>
      <c r="I43" s="103">
        <v>1791421</v>
      </c>
      <c r="J43" s="103">
        <f t="shared" si="5"/>
        <v>489661</v>
      </c>
      <c r="K43" s="104">
        <f t="shared" si="6"/>
        <v>0.2146617263211055</v>
      </c>
      <c r="L43" s="105"/>
      <c r="M43" s="88"/>
    </row>
    <row r="44" spans="1:13" x14ac:dyDescent="0.25">
      <c r="A44" s="88"/>
      <c r="B44" s="101" t="s">
        <v>323</v>
      </c>
      <c r="C44" s="159" t="s">
        <v>324</v>
      </c>
      <c r="D44" s="175">
        <v>4875316</v>
      </c>
      <c r="E44" s="163">
        <v>23740</v>
      </c>
      <c r="F44" s="102">
        <v>0</v>
      </c>
      <c r="G44" s="102"/>
      <c r="H44" s="103">
        <f t="shared" si="4"/>
        <v>4851576</v>
      </c>
      <c r="I44" s="103">
        <v>3676412</v>
      </c>
      <c r="J44" s="208">
        <f>H44-I44+H45-I45+H46-I46</f>
        <v>1681561</v>
      </c>
      <c r="K44" s="211">
        <f>J44/(H44+H45+H46)</f>
        <v>0.23574776647083184</v>
      </c>
      <c r="L44" s="214" t="s">
        <v>325</v>
      </c>
      <c r="M44" s="88"/>
    </row>
    <row r="45" spans="1:13" x14ac:dyDescent="0.25">
      <c r="A45" s="88"/>
      <c r="B45" s="101" t="s">
        <v>326</v>
      </c>
      <c r="C45" s="159" t="s">
        <v>327</v>
      </c>
      <c r="D45" s="175">
        <v>594851</v>
      </c>
      <c r="E45" s="163">
        <v>18250</v>
      </c>
      <c r="F45" s="102">
        <v>768</v>
      </c>
      <c r="G45" s="102"/>
      <c r="H45" s="103">
        <f t="shared" si="4"/>
        <v>577369</v>
      </c>
      <c r="I45" s="103">
        <v>686531</v>
      </c>
      <c r="J45" s="209"/>
      <c r="K45" s="212"/>
      <c r="L45" s="215"/>
      <c r="M45" s="88"/>
    </row>
    <row r="46" spans="1:13" x14ac:dyDescent="0.25">
      <c r="A46" s="88"/>
      <c r="B46" s="101" t="s">
        <v>328</v>
      </c>
      <c r="C46" s="159" t="s">
        <v>329</v>
      </c>
      <c r="D46" s="175">
        <v>1709412</v>
      </c>
      <c r="E46" s="163">
        <v>5475</v>
      </c>
      <c r="F46" s="102">
        <v>0</v>
      </c>
      <c r="G46" s="102"/>
      <c r="H46" s="103">
        <f t="shared" si="4"/>
        <v>1703937</v>
      </c>
      <c r="I46" s="103">
        <v>1088378</v>
      </c>
      <c r="J46" s="210"/>
      <c r="K46" s="213"/>
      <c r="L46" s="216"/>
      <c r="M46" s="88"/>
    </row>
    <row r="47" spans="1:13" x14ac:dyDescent="0.25">
      <c r="A47" s="88"/>
      <c r="B47" s="101" t="s">
        <v>330</v>
      </c>
      <c r="C47" s="159" t="s">
        <v>331</v>
      </c>
      <c r="D47" s="175">
        <v>4481041</v>
      </c>
      <c r="E47" s="163">
        <v>39606</v>
      </c>
      <c r="F47" s="102">
        <v>-223911</v>
      </c>
      <c r="G47" s="102"/>
      <c r="H47" s="103">
        <f t="shared" si="4"/>
        <v>4217524</v>
      </c>
      <c r="I47" s="103">
        <v>3644084</v>
      </c>
      <c r="J47" s="103">
        <f t="shared" ref="J47:J53" si="7">H47-I47</f>
        <v>573440</v>
      </c>
      <c r="K47" s="104">
        <f t="shared" ref="K47:K53" si="8">J47/H47</f>
        <v>0.13596603125435683</v>
      </c>
      <c r="L47" s="105"/>
      <c r="M47" s="88"/>
    </row>
    <row r="48" spans="1:13" x14ac:dyDescent="0.25">
      <c r="A48" s="88"/>
      <c r="B48" s="101" t="s">
        <v>332</v>
      </c>
      <c r="C48" s="159" t="s">
        <v>333</v>
      </c>
      <c r="D48" s="175">
        <v>3883911</v>
      </c>
      <c r="E48" s="163">
        <v>0</v>
      </c>
      <c r="F48" s="102">
        <v>-96201</v>
      </c>
      <c r="G48" s="102"/>
      <c r="H48" s="103">
        <f t="shared" si="4"/>
        <v>3787710</v>
      </c>
      <c r="I48" s="103">
        <v>2922389</v>
      </c>
      <c r="J48" s="103">
        <f t="shared" si="7"/>
        <v>865321</v>
      </c>
      <c r="K48" s="104">
        <f t="shared" si="8"/>
        <v>0.22845492395141129</v>
      </c>
      <c r="L48" s="105"/>
      <c r="M48" s="88"/>
    </row>
    <row r="49" spans="1:13" x14ac:dyDescent="0.25">
      <c r="A49" s="88"/>
      <c r="B49" s="101" t="s">
        <v>334</v>
      </c>
      <c r="C49" s="159" t="s">
        <v>335</v>
      </c>
      <c r="D49" s="175">
        <v>2205605</v>
      </c>
      <c r="E49" s="163">
        <v>58941</v>
      </c>
      <c r="F49" s="102">
        <v>96201</v>
      </c>
      <c r="G49" s="102"/>
      <c r="H49" s="103">
        <f t="shared" si="4"/>
        <v>2242865</v>
      </c>
      <c r="I49" s="103">
        <v>1600014</v>
      </c>
      <c r="J49" s="103">
        <f t="shared" si="7"/>
        <v>642851</v>
      </c>
      <c r="K49" s="104">
        <f t="shared" si="8"/>
        <v>0.28662046088373577</v>
      </c>
      <c r="L49" s="105"/>
      <c r="M49" s="88"/>
    </row>
    <row r="50" spans="1:13" x14ac:dyDescent="0.25">
      <c r="A50" s="88"/>
      <c r="B50" s="106" t="s">
        <v>336</v>
      </c>
      <c r="C50" s="160" t="s">
        <v>337</v>
      </c>
      <c r="D50" s="175">
        <v>786035</v>
      </c>
      <c r="E50" s="164">
        <v>0</v>
      </c>
      <c r="F50" s="107">
        <v>0</v>
      </c>
      <c r="G50" s="107"/>
      <c r="H50" s="108">
        <f t="shared" si="4"/>
        <v>786035</v>
      </c>
      <c r="I50" s="108">
        <v>497081</v>
      </c>
      <c r="J50" s="108">
        <f t="shared" si="7"/>
        <v>288954</v>
      </c>
      <c r="K50" s="109">
        <f t="shared" si="8"/>
        <v>0.36760958481492556</v>
      </c>
      <c r="L50" s="110"/>
      <c r="M50" s="88"/>
    </row>
    <row r="51" spans="1:13" x14ac:dyDescent="0.25">
      <c r="A51" s="88"/>
      <c r="B51" s="106" t="s">
        <v>338</v>
      </c>
      <c r="C51" s="160" t="s">
        <v>339</v>
      </c>
      <c r="D51" s="175">
        <v>1610651</v>
      </c>
      <c r="E51" s="164">
        <v>157122</v>
      </c>
      <c r="F51" s="107">
        <v>346600</v>
      </c>
      <c r="G51" s="107"/>
      <c r="H51" s="108">
        <f t="shared" si="4"/>
        <v>1800129</v>
      </c>
      <c r="I51" s="108">
        <v>1266959</v>
      </c>
      <c r="J51" s="108">
        <f t="shared" si="7"/>
        <v>533170</v>
      </c>
      <c r="K51" s="109">
        <f t="shared" si="8"/>
        <v>0.29618432901197639</v>
      </c>
      <c r="L51" s="110"/>
      <c r="M51" s="88"/>
    </row>
    <row r="52" spans="1:13" x14ac:dyDescent="0.25">
      <c r="A52" s="88"/>
      <c r="B52" s="106" t="s">
        <v>340</v>
      </c>
      <c r="C52" s="160" t="s">
        <v>341</v>
      </c>
      <c r="D52" s="175">
        <v>1145346</v>
      </c>
      <c r="E52" s="164">
        <v>0</v>
      </c>
      <c r="F52" s="107">
        <v>291339</v>
      </c>
      <c r="G52" s="107"/>
      <c r="H52" s="108">
        <f t="shared" si="4"/>
        <v>1436685</v>
      </c>
      <c r="I52" s="108">
        <v>1222502</v>
      </c>
      <c r="J52" s="108">
        <f t="shared" si="7"/>
        <v>214183</v>
      </c>
      <c r="K52" s="109">
        <f t="shared" si="8"/>
        <v>0.14908139223281375</v>
      </c>
      <c r="L52" s="110"/>
      <c r="M52" s="88"/>
    </row>
    <row r="53" spans="1:13" x14ac:dyDescent="0.25">
      <c r="A53" s="88"/>
      <c r="B53" s="106" t="s">
        <v>342</v>
      </c>
      <c r="C53" s="160" t="s">
        <v>343</v>
      </c>
      <c r="D53" s="175">
        <v>2380437</v>
      </c>
      <c r="E53" s="164">
        <v>898</v>
      </c>
      <c r="F53" s="107">
        <v>-119843</v>
      </c>
      <c r="G53" s="107"/>
      <c r="H53" s="108">
        <f t="shared" si="4"/>
        <v>2259696</v>
      </c>
      <c r="I53" s="108">
        <v>1752835</v>
      </c>
      <c r="J53" s="108">
        <f t="shared" si="7"/>
        <v>506861</v>
      </c>
      <c r="K53" s="109">
        <f t="shared" si="8"/>
        <v>0.22430495075443777</v>
      </c>
      <c r="L53" s="110"/>
      <c r="M53" s="88"/>
    </row>
    <row r="54" spans="1:13" x14ac:dyDescent="0.25">
      <c r="A54" s="88"/>
      <c r="B54" s="111" t="s">
        <v>344</v>
      </c>
      <c r="C54" s="161" t="s">
        <v>345</v>
      </c>
      <c r="D54" s="175">
        <v>4145412</v>
      </c>
      <c r="E54" s="165">
        <v>4020</v>
      </c>
      <c r="F54" s="112">
        <v>-294186</v>
      </c>
      <c r="G54" s="112"/>
      <c r="H54" s="113">
        <f t="shared" si="4"/>
        <v>3847206</v>
      </c>
      <c r="I54" s="113">
        <v>3162162</v>
      </c>
      <c r="J54" s="113">
        <f>H54-I54</f>
        <v>685044</v>
      </c>
      <c r="K54" s="114">
        <f>J54/H54</f>
        <v>0.17806272915981103</v>
      </c>
      <c r="L54" s="115"/>
      <c r="M54" s="88"/>
    </row>
    <row r="55" spans="1:13" ht="15.75" thickBot="1" x14ac:dyDescent="0.3">
      <c r="A55" s="126"/>
      <c r="B55" s="127"/>
      <c r="C55" s="173" t="s">
        <v>348</v>
      </c>
      <c r="D55" s="176">
        <v>15515494</v>
      </c>
      <c r="E55" s="174">
        <v>87477</v>
      </c>
      <c r="F55" s="128">
        <v>0</v>
      </c>
      <c r="G55" s="128"/>
      <c r="H55" s="129">
        <f>D55-E55+F55+G55</f>
        <v>15428017</v>
      </c>
      <c r="I55" s="129">
        <v>13657521</v>
      </c>
      <c r="J55" s="129">
        <f>H55-I55</f>
        <v>1770496</v>
      </c>
      <c r="K55" s="130">
        <f>J55/H55</f>
        <v>0.11475849423811239</v>
      </c>
      <c r="L55" s="131"/>
      <c r="M55" s="88"/>
    </row>
    <row r="56" spans="1:13" ht="15.75" thickBot="1" x14ac:dyDescent="0.3">
      <c r="A56" s="88"/>
      <c r="B56" s="116"/>
      <c r="C56" s="117"/>
      <c r="D56" s="167"/>
      <c r="E56" s="117"/>
      <c r="F56" s="117"/>
      <c r="G56" s="117"/>
      <c r="H56" s="118"/>
      <c r="I56" s="118"/>
      <c r="J56" s="118"/>
      <c r="K56" s="119"/>
      <c r="L56" s="120"/>
      <c r="M56" s="88"/>
    </row>
    <row r="57" spans="1:13" ht="15.75" thickBot="1" x14ac:dyDescent="0.3">
      <c r="A57" s="88"/>
      <c r="B57" s="121" t="s">
        <v>346</v>
      </c>
      <c r="C57" s="122"/>
      <c r="D57" s="123">
        <f t="shared" ref="D57:J57" si="9">SUM(D34:D55)</f>
        <v>64936851</v>
      </c>
      <c r="E57" s="123">
        <f t="shared" si="9"/>
        <v>611425</v>
      </c>
      <c r="F57" s="123">
        <f t="shared" si="9"/>
        <v>0</v>
      </c>
      <c r="G57" s="123">
        <f t="shared" si="9"/>
        <v>365583</v>
      </c>
      <c r="H57" s="123">
        <f t="shared" si="9"/>
        <v>64691009</v>
      </c>
      <c r="I57" s="123">
        <f t="shared" si="9"/>
        <v>51760013</v>
      </c>
      <c r="J57" s="123">
        <f t="shared" si="9"/>
        <v>12930996</v>
      </c>
      <c r="K57" s="124">
        <f>J57/H57</f>
        <v>0.1998886120326242</v>
      </c>
      <c r="L57" s="125"/>
      <c r="M57" s="88"/>
    </row>
    <row r="58" spans="1:13" ht="15.75" thickBot="1" x14ac:dyDescent="0.3">
      <c r="A58" s="88"/>
      <c r="B58" s="88"/>
      <c r="C58" s="88"/>
      <c r="D58" s="88"/>
      <c r="E58" s="88"/>
      <c r="F58" s="88"/>
      <c r="G58" s="88"/>
      <c r="H58" s="88"/>
      <c r="I58" s="88"/>
      <c r="J58" s="88"/>
      <c r="K58" s="88"/>
      <c r="L58" s="88"/>
      <c r="M58" s="88"/>
    </row>
    <row r="59" spans="1:13" ht="15.75" thickBot="1" x14ac:dyDescent="0.3">
      <c r="A59" s="88"/>
      <c r="B59" s="88"/>
      <c r="C59" s="88"/>
      <c r="D59" s="217" t="s">
        <v>349</v>
      </c>
      <c r="E59" s="218"/>
      <c r="F59" s="218"/>
      <c r="G59" s="218"/>
      <c r="H59" s="218"/>
      <c r="I59" s="218"/>
      <c r="J59" s="218"/>
      <c r="K59" s="218"/>
      <c r="L59" s="219"/>
      <c r="M59" s="88"/>
    </row>
    <row r="60" spans="1:13" ht="60" x14ac:dyDescent="0.25">
      <c r="A60" s="88"/>
      <c r="B60" s="89" t="s">
        <v>290</v>
      </c>
      <c r="C60" s="90" t="s">
        <v>291</v>
      </c>
      <c r="D60" s="91" t="s">
        <v>292</v>
      </c>
      <c r="E60" s="91" t="s">
        <v>293</v>
      </c>
      <c r="F60" s="91" t="s">
        <v>294</v>
      </c>
      <c r="G60" s="91" t="s">
        <v>295</v>
      </c>
      <c r="H60" s="91" t="s">
        <v>296</v>
      </c>
      <c r="I60" s="91" t="s">
        <v>297</v>
      </c>
      <c r="J60" s="91" t="s">
        <v>298</v>
      </c>
      <c r="K60" s="91" t="s">
        <v>298</v>
      </c>
      <c r="L60" s="91" t="s">
        <v>299</v>
      </c>
      <c r="M60" s="88"/>
    </row>
    <row r="61" spans="1:13" ht="15.75" thickBot="1" x14ac:dyDescent="0.3">
      <c r="A61" s="88"/>
      <c r="B61" s="92"/>
      <c r="C61" s="92"/>
      <c r="D61" s="93" t="s">
        <v>300</v>
      </c>
      <c r="E61" s="94" t="s">
        <v>300</v>
      </c>
      <c r="F61" s="94" t="s">
        <v>300</v>
      </c>
      <c r="G61" s="94" t="s">
        <v>300</v>
      </c>
      <c r="H61" s="94" t="s">
        <v>300</v>
      </c>
      <c r="I61" s="94" t="s">
        <v>300</v>
      </c>
      <c r="J61" s="94" t="s">
        <v>300</v>
      </c>
      <c r="K61" s="95" t="s">
        <v>301</v>
      </c>
      <c r="L61" s="95"/>
      <c r="M61" s="88"/>
    </row>
    <row r="62" spans="1:13" x14ac:dyDescent="0.25">
      <c r="A62" s="88"/>
      <c r="B62" s="96" t="s">
        <v>302</v>
      </c>
      <c r="C62" s="158" t="s">
        <v>303</v>
      </c>
      <c r="D62" s="178">
        <v>4559705</v>
      </c>
      <c r="E62" s="162">
        <v>37613</v>
      </c>
      <c r="F62" s="97">
        <v>620124</v>
      </c>
      <c r="G62" s="97">
        <v>0</v>
      </c>
      <c r="H62" s="98">
        <f>D62-E62+F62+G62</f>
        <v>5142216</v>
      </c>
      <c r="I62" s="132">
        <v>3804816</v>
      </c>
      <c r="J62" s="98">
        <f>H62-I62</f>
        <v>1337400</v>
      </c>
      <c r="K62" s="99">
        <f>J62/H62</f>
        <v>0.2600824236088099</v>
      </c>
      <c r="L62" s="100"/>
      <c r="M62" s="88"/>
    </row>
    <row r="63" spans="1:13" x14ac:dyDescent="0.25">
      <c r="A63" s="88"/>
      <c r="B63" s="101" t="s">
        <v>304</v>
      </c>
      <c r="C63" s="159" t="s">
        <v>305</v>
      </c>
      <c r="D63" s="175">
        <v>2586279</v>
      </c>
      <c r="E63" s="163">
        <v>5452</v>
      </c>
      <c r="F63" s="102">
        <v>0</v>
      </c>
      <c r="G63" s="102">
        <v>0</v>
      </c>
      <c r="H63" s="103">
        <f t="shared" ref="H63:H90" si="10">D63-E63+F63+G63</f>
        <v>2580827</v>
      </c>
      <c r="I63" s="133">
        <v>2057265</v>
      </c>
      <c r="J63" s="103">
        <f t="shared" ref="J63:J78" si="11">H63-I63</f>
        <v>523562</v>
      </c>
      <c r="K63" s="104">
        <f t="shared" ref="K63:K78" si="12">J63/H63</f>
        <v>0.20286598055584509</v>
      </c>
      <c r="L63" s="105"/>
      <c r="M63" s="88"/>
    </row>
    <row r="64" spans="1:13" x14ac:dyDescent="0.25">
      <c r="A64" s="88"/>
      <c r="B64" s="101" t="s">
        <v>306</v>
      </c>
      <c r="C64" s="159" t="s">
        <v>307</v>
      </c>
      <c r="D64" s="175">
        <v>2208903</v>
      </c>
      <c r="E64" s="163">
        <v>42120</v>
      </c>
      <c r="F64" s="102">
        <v>100673</v>
      </c>
      <c r="G64" s="102">
        <v>0</v>
      </c>
      <c r="H64" s="103">
        <f t="shared" si="10"/>
        <v>2267456</v>
      </c>
      <c r="I64" s="133">
        <v>1611048</v>
      </c>
      <c r="J64" s="103">
        <f t="shared" si="11"/>
        <v>656408</v>
      </c>
      <c r="K64" s="104">
        <f t="shared" si="12"/>
        <v>0.28949095373846284</v>
      </c>
      <c r="L64" s="105"/>
      <c r="M64" s="88"/>
    </row>
    <row r="65" spans="1:13" x14ac:dyDescent="0.25">
      <c r="A65" s="88"/>
      <c r="B65" s="101" t="s">
        <v>308</v>
      </c>
      <c r="C65" s="159" t="s">
        <v>309</v>
      </c>
      <c r="D65" s="175">
        <v>3053951</v>
      </c>
      <c r="E65" s="163">
        <v>3958</v>
      </c>
      <c r="F65" s="102">
        <v>-480915</v>
      </c>
      <c r="G65" s="102">
        <v>0</v>
      </c>
      <c r="H65" s="103">
        <f t="shared" si="10"/>
        <v>2569078</v>
      </c>
      <c r="I65" s="133">
        <v>1952122</v>
      </c>
      <c r="J65" s="103">
        <f t="shared" si="11"/>
        <v>616956</v>
      </c>
      <c r="K65" s="104">
        <f>J65/H65</f>
        <v>0.2401468542410935</v>
      </c>
      <c r="L65" s="105"/>
      <c r="M65" s="88"/>
    </row>
    <row r="66" spans="1:13" x14ac:dyDescent="0.25">
      <c r="A66" s="88"/>
      <c r="B66" s="101" t="s">
        <v>310</v>
      </c>
      <c r="C66" s="159" t="s">
        <v>311</v>
      </c>
      <c r="D66" s="175">
        <v>730963</v>
      </c>
      <c r="E66" s="163">
        <v>750</v>
      </c>
      <c r="F66" s="102">
        <v>145716</v>
      </c>
      <c r="G66" s="102">
        <v>0</v>
      </c>
      <c r="H66" s="103">
        <f t="shared" si="10"/>
        <v>875929</v>
      </c>
      <c r="I66" s="133">
        <v>641179</v>
      </c>
      <c r="J66" s="103">
        <f t="shared" si="11"/>
        <v>234750</v>
      </c>
      <c r="K66" s="104">
        <f t="shared" si="12"/>
        <v>0.26800117361110321</v>
      </c>
      <c r="L66" s="105"/>
      <c r="M66" s="88"/>
    </row>
    <row r="67" spans="1:13" ht="150" x14ac:dyDescent="0.25">
      <c r="A67" s="88"/>
      <c r="B67" s="101" t="s">
        <v>312</v>
      </c>
      <c r="C67" s="159" t="s">
        <v>313</v>
      </c>
      <c r="D67" s="175">
        <v>2671276</v>
      </c>
      <c r="E67" s="163">
        <v>10100</v>
      </c>
      <c r="F67" s="102">
        <v>-12065</v>
      </c>
      <c r="G67" s="102">
        <v>431648</v>
      </c>
      <c r="H67" s="103">
        <f>D67-E67+F67+G67</f>
        <v>3080759</v>
      </c>
      <c r="I67" s="133">
        <v>2253639</v>
      </c>
      <c r="J67" s="103">
        <f t="shared" si="11"/>
        <v>827120</v>
      </c>
      <c r="K67" s="104">
        <f t="shared" si="12"/>
        <v>0.26847929357668027</v>
      </c>
      <c r="L67" s="134" t="s">
        <v>350</v>
      </c>
      <c r="M67" s="88"/>
    </row>
    <row r="68" spans="1:13" x14ac:dyDescent="0.25">
      <c r="A68" s="88"/>
      <c r="B68" s="101" t="s">
        <v>315</v>
      </c>
      <c r="C68" s="159" t="s">
        <v>316</v>
      </c>
      <c r="D68" s="175">
        <v>1197898</v>
      </c>
      <c r="E68" s="163">
        <v>4781</v>
      </c>
      <c r="F68" s="102">
        <v>-139877</v>
      </c>
      <c r="G68" s="102">
        <v>0</v>
      </c>
      <c r="H68" s="103">
        <f t="shared" si="10"/>
        <v>1053240</v>
      </c>
      <c r="I68" s="133">
        <v>706072</v>
      </c>
      <c r="J68" s="103">
        <f t="shared" si="11"/>
        <v>347168</v>
      </c>
      <c r="K68" s="104">
        <f t="shared" si="12"/>
        <v>0.32961908017166081</v>
      </c>
      <c r="L68" s="105"/>
      <c r="M68" s="88"/>
    </row>
    <row r="69" spans="1:13" x14ac:dyDescent="0.25">
      <c r="A69" s="88"/>
      <c r="B69" s="101" t="s">
        <v>317</v>
      </c>
      <c r="C69" s="159" t="s">
        <v>318</v>
      </c>
      <c r="D69" s="175">
        <v>1095428</v>
      </c>
      <c r="E69" s="163">
        <v>917</v>
      </c>
      <c r="F69" s="102">
        <v>-284926</v>
      </c>
      <c r="G69" s="102">
        <v>0</v>
      </c>
      <c r="H69" s="103">
        <f t="shared" si="10"/>
        <v>809585</v>
      </c>
      <c r="I69" s="133">
        <v>525547</v>
      </c>
      <c r="J69" s="103">
        <f t="shared" si="11"/>
        <v>284038</v>
      </c>
      <c r="K69" s="104">
        <f t="shared" si="12"/>
        <v>0.35084395091312215</v>
      </c>
      <c r="L69" s="105"/>
      <c r="M69" s="88"/>
    </row>
    <row r="70" spans="1:13" x14ac:dyDescent="0.25">
      <c r="A70" s="88"/>
      <c r="B70" s="101" t="s">
        <v>319</v>
      </c>
      <c r="C70" s="159" t="s">
        <v>320</v>
      </c>
      <c r="D70" s="175">
        <v>1148864</v>
      </c>
      <c r="E70" s="163">
        <v>0</v>
      </c>
      <c r="F70" s="102">
        <v>0</v>
      </c>
      <c r="G70" s="102">
        <v>172656</v>
      </c>
      <c r="H70" s="103">
        <f t="shared" si="10"/>
        <v>1321520</v>
      </c>
      <c r="I70" s="133">
        <v>641399</v>
      </c>
      <c r="J70" s="103">
        <f t="shared" si="11"/>
        <v>680121</v>
      </c>
      <c r="K70" s="104">
        <f t="shared" si="12"/>
        <v>0.51465055390762149</v>
      </c>
      <c r="L70" s="135" t="s">
        <v>314</v>
      </c>
      <c r="M70" s="88"/>
    </row>
    <row r="71" spans="1:13" x14ac:dyDescent="0.25">
      <c r="A71" s="88"/>
      <c r="B71" s="101"/>
      <c r="C71" s="177" t="s">
        <v>351</v>
      </c>
      <c r="D71" s="175">
        <v>1248828</v>
      </c>
      <c r="E71" s="163">
        <v>286</v>
      </c>
      <c r="F71" s="102">
        <v>-19322</v>
      </c>
      <c r="G71" s="102">
        <v>0</v>
      </c>
      <c r="H71" s="103">
        <f t="shared" si="10"/>
        <v>1229220</v>
      </c>
      <c r="I71" s="133">
        <v>639910</v>
      </c>
      <c r="J71" s="103">
        <f t="shared" si="11"/>
        <v>589310</v>
      </c>
      <c r="K71" s="104">
        <f t="shared" si="12"/>
        <v>0.47941784220888045</v>
      </c>
      <c r="L71" s="135"/>
      <c r="M71" s="88"/>
    </row>
    <row r="72" spans="1:13" x14ac:dyDescent="0.25">
      <c r="A72" s="88"/>
      <c r="B72" s="101"/>
      <c r="C72" s="177" t="s">
        <v>352</v>
      </c>
      <c r="D72" s="175">
        <v>964003</v>
      </c>
      <c r="E72" s="163">
        <v>0</v>
      </c>
      <c r="F72" s="102">
        <v>-133808</v>
      </c>
      <c r="G72" s="102">
        <v>0</v>
      </c>
      <c r="H72" s="103">
        <f t="shared" si="10"/>
        <v>830195</v>
      </c>
      <c r="I72" s="133">
        <v>586653</v>
      </c>
      <c r="J72" s="103">
        <f t="shared" si="11"/>
        <v>243542</v>
      </c>
      <c r="K72" s="104">
        <f t="shared" si="12"/>
        <v>0.29335517559127677</v>
      </c>
      <c r="L72" s="134"/>
      <c r="M72" s="88"/>
    </row>
    <row r="73" spans="1:13" x14ac:dyDescent="0.25">
      <c r="A73" s="88"/>
      <c r="B73" s="101"/>
      <c r="C73" s="177" t="s">
        <v>353</v>
      </c>
      <c r="D73" s="175">
        <v>811718</v>
      </c>
      <c r="E73" s="163">
        <v>850</v>
      </c>
      <c r="F73" s="102">
        <v>22787</v>
      </c>
      <c r="G73" s="102">
        <v>0</v>
      </c>
      <c r="H73" s="103">
        <f t="shared" si="10"/>
        <v>833655</v>
      </c>
      <c r="I73" s="133">
        <v>606675</v>
      </c>
      <c r="J73" s="103">
        <f t="shared" si="11"/>
        <v>226980</v>
      </c>
      <c r="K73" s="104">
        <f t="shared" si="12"/>
        <v>0.27227090343127552</v>
      </c>
      <c r="L73" s="135"/>
      <c r="M73" s="88"/>
    </row>
    <row r="74" spans="1:13" x14ac:dyDescent="0.25">
      <c r="A74" s="88"/>
      <c r="B74" s="101"/>
      <c r="C74" s="177" t="s">
        <v>354</v>
      </c>
      <c r="D74" s="175">
        <v>1837200</v>
      </c>
      <c r="E74" s="163">
        <v>0</v>
      </c>
      <c r="F74" s="102">
        <v>-20565</v>
      </c>
      <c r="G74" s="102">
        <v>0</v>
      </c>
      <c r="H74" s="103">
        <f t="shared" si="10"/>
        <v>1816635</v>
      </c>
      <c r="I74" s="133">
        <v>1305434</v>
      </c>
      <c r="J74" s="103">
        <f t="shared" si="11"/>
        <v>511201</v>
      </c>
      <c r="K74" s="104">
        <f t="shared" si="12"/>
        <v>0.28139995100832033</v>
      </c>
      <c r="L74" s="135"/>
      <c r="M74" s="88"/>
    </row>
    <row r="75" spans="1:13" x14ac:dyDescent="0.25">
      <c r="A75" s="88"/>
      <c r="B75" s="101"/>
      <c r="C75" s="177" t="s">
        <v>355</v>
      </c>
      <c r="D75" s="175">
        <v>455960</v>
      </c>
      <c r="E75" s="163">
        <v>0</v>
      </c>
      <c r="F75" s="102">
        <v>150908</v>
      </c>
      <c r="G75" s="102"/>
      <c r="H75" s="103">
        <f t="shared" si="10"/>
        <v>606868</v>
      </c>
      <c r="I75" s="133">
        <v>534653</v>
      </c>
      <c r="J75" s="103">
        <f t="shared" si="11"/>
        <v>72215</v>
      </c>
      <c r="K75" s="104">
        <f t="shared" si="12"/>
        <v>0.11899622323141111</v>
      </c>
      <c r="L75" s="135"/>
      <c r="M75" s="88"/>
    </row>
    <row r="76" spans="1:13" ht="45" x14ac:dyDescent="0.25">
      <c r="A76" s="88"/>
      <c r="B76" s="101"/>
      <c r="C76" s="177" t="s">
        <v>356</v>
      </c>
      <c r="D76" s="175">
        <v>2399492</v>
      </c>
      <c r="E76" s="163">
        <v>2146</v>
      </c>
      <c r="F76" s="102">
        <v>0</v>
      </c>
      <c r="G76" s="136">
        <v>-630</v>
      </c>
      <c r="H76" s="103">
        <f t="shared" si="10"/>
        <v>2396716</v>
      </c>
      <c r="I76" s="133">
        <v>1976373</v>
      </c>
      <c r="J76" s="103">
        <f t="shared" si="11"/>
        <v>420343</v>
      </c>
      <c r="K76" s="104">
        <f t="shared" si="12"/>
        <v>0.17538289893337383</v>
      </c>
      <c r="L76" s="134" t="s">
        <v>357</v>
      </c>
      <c r="M76" s="88"/>
    </row>
    <row r="77" spans="1:13" x14ac:dyDescent="0.25">
      <c r="A77" s="88"/>
      <c r="B77" s="101"/>
      <c r="C77" s="177" t="s">
        <v>358</v>
      </c>
      <c r="D77" s="175">
        <v>3811504</v>
      </c>
      <c r="E77" s="163">
        <v>0</v>
      </c>
      <c r="F77" s="102">
        <v>-1346</v>
      </c>
      <c r="G77" s="102">
        <v>0</v>
      </c>
      <c r="H77" s="103">
        <f t="shared" si="10"/>
        <v>3810158</v>
      </c>
      <c r="I77" s="133">
        <v>2920887</v>
      </c>
      <c r="J77" s="103">
        <f t="shared" si="11"/>
        <v>889271</v>
      </c>
      <c r="K77" s="104">
        <f t="shared" si="12"/>
        <v>0.23339478310348286</v>
      </c>
      <c r="L77" s="135"/>
      <c r="M77" s="88"/>
    </row>
    <row r="78" spans="1:13" x14ac:dyDescent="0.25">
      <c r="A78" s="88"/>
      <c r="B78" s="101" t="s">
        <v>321</v>
      </c>
      <c r="C78" s="159" t="s">
        <v>322</v>
      </c>
      <c r="D78" s="175">
        <v>2098590</v>
      </c>
      <c r="E78" s="163">
        <v>0</v>
      </c>
      <c r="F78" s="102">
        <v>0</v>
      </c>
      <c r="G78" s="102">
        <v>0</v>
      </c>
      <c r="H78" s="103">
        <f t="shared" si="10"/>
        <v>2098590</v>
      </c>
      <c r="I78" s="133">
        <v>1764586</v>
      </c>
      <c r="J78" s="103">
        <f t="shared" si="11"/>
        <v>334004</v>
      </c>
      <c r="K78" s="104">
        <f t="shared" si="12"/>
        <v>0.15915638595437889</v>
      </c>
      <c r="L78" s="105"/>
      <c r="M78" s="88"/>
    </row>
    <row r="79" spans="1:13" x14ac:dyDescent="0.25">
      <c r="A79" s="88"/>
      <c r="B79" s="101" t="s">
        <v>323</v>
      </c>
      <c r="C79" s="159" t="s">
        <v>324</v>
      </c>
      <c r="D79" s="175">
        <v>4309397</v>
      </c>
      <c r="E79" s="163">
        <v>7480</v>
      </c>
      <c r="F79" s="102">
        <v>0</v>
      </c>
      <c r="G79" s="102">
        <v>0</v>
      </c>
      <c r="H79" s="103">
        <f t="shared" si="10"/>
        <v>4301917</v>
      </c>
      <c r="I79" s="133">
        <v>3725316</v>
      </c>
      <c r="J79" s="208">
        <f>H79-I79+H80-I80+H81-I81</f>
        <v>848397</v>
      </c>
      <c r="K79" s="220">
        <f>J79/(H79+H80+H81)</f>
        <v>0.13342434864578684</v>
      </c>
      <c r="L79" s="223" t="s">
        <v>325</v>
      </c>
      <c r="M79" s="88"/>
    </row>
    <row r="80" spans="1:13" x14ac:dyDescent="0.25">
      <c r="A80" s="88"/>
      <c r="B80" s="101" t="s">
        <v>326</v>
      </c>
      <c r="C80" s="159" t="s">
        <v>327</v>
      </c>
      <c r="D80" s="175">
        <v>548293</v>
      </c>
      <c r="E80" s="163">
        <v>0</v>
      </c>
      <c r="F80" s="102">
        <v>0</v>
      </c>
      <c r="G80" s="102">
        <v>0</v>
      </c>
      <c r="H80" s="103">
        <f t="shared" si="10"/>
        <v>548293</v>
      </c>
      <c r="I80" s="133">
        <v>678858</v>
      </c>
      <c r="J80" s="209"/>
      <c r="K80" s="221"/>
      <c r="L80" s="224"/>
      <c r="M80" s="88"/>
    </row>
    <row r="81" spans="1:13" x14ac:dyDescent="0.25">
      <c r="A81" s="88"/>
      <c r="B81" s="101" t="s">
        <v>328</v>
      </c>
      <c r="C81" s="159" t="s">
        <v>329</v>
      </c>
      <c r="D81" s="175">
        <v>1508427</v>
      </c>
      <c r="E81" s="163">
        <v>0</v>
      </c>
      <c r="F81" s="102">
        <v>0</v>
      </c>
      <c r="G81" s="102">
        <v>0</v>
      </c>
      <c r="H81" s="103">
        <f t="shared" si="10"/>
        <v>1508427</v>
      </c>
      <c r="I81" s="133">
        <v>1106066</v>
      </c>
      <c r="J81" s="210"/>
      <c r="K81" s="222"/>
      <c r="L81" s="225"/>
      <c r="M81" s="88"/>
    </row>
    <row r="82" spans="1:13" x14ac:dyDescent="0.25">
      <c r="A82" s="88"/>
      <c r="B82" s="101" t="s">
        <v>330</v>
      </c>
      <c r="C82" s="159" t="s">
        <v>331</v>
      </c>
      <c r="D82" s="175">
        <v>4526227</v>
      </c>
      <c r="E82" s="163">
        <v>86979</v>
      </c>
      <c r="F82" s="102">
        <v>-75418</v>
      </c>
      <c r="G82" s="102">
        <v>0</v>
      </c>
      <c r="H82" s="103">
        <f t="shared" si="10"/>
        <v>4363830</v>
      </c>
      <c r="I82" s="133">
        <v>3754577</v>
      </c>
      <c r="J82" s="103">
        <f t="shared" ref="J82:J88" si="13">H82-I82</f>
        <v>609253</v>
      </c>
      <c r="K82" s="104">
        <f t="shared" ref="K82:K88" si="14">J82/H82</f>
        <v>0.13961428378282381</v>
      </c>
      <c r="L82" s="105"/>
      <c r="M82" s="88"/>
    </row>
    <row r="83" spans="1:13" x14ac:dyDescent="0.25">
      <c r="A83" s="88"/>
      <c r="B83" s="101" t="s">
        <v>332</v>
      </c>
      <c r="C83" s="159" t="s">
        <v>333</v>
      </c>
      <c r="D83" s="175">
        <v>3600424</v>
      </c>
      <c r="E83" s="163">
        <v>0</v>
      </c>
      <c r="F83" s="102">
        <v>-144504</v>
      </c>
      <c r="G83" s="102">
        <v>0</v>
      </c>
      <c r="H83" s="103">
        <f t="shared" si="10"/>
        <v>3455920</v>
      </c>
      <c r="I83" s="133">
        <v>2964777</v>
      </c>
      <c r="J83" s="103">
        <f t="shared" si="13"/>
        <v>491143</v>
      </c>
      <c r="K83" s="104">
        <f t="shared" si="14"/>
        <v>0.1421164263061645</v>
      </c>
      <c r="L83" s="105"/>
      <c r="M83" s="88"/>
    </row>
    <row r="84" spans="1:13" x14ac:dyDescent="0.25">
      <c r="A84" s="88"/>
      <c r="B84" s="101" t="s">
        <v>334</v>
      </c>
      <c r="C84" s="159" t="s">
        <v>335</v>
      </c>
      <c r="D84" s="175">
        <v>2044145</v>
      </c>
      <c r="E84" s="163">
        <v>65222</v>
      </c>
      <c r="F84" s="102">
        <v>144504</v>
      </c>
      <c r="G84" s="102">
        <v>0</v>
      </c>
      <c r="H84" s="103">
        <f t="shared" si="10"/>
        <v>2123427</v>
      </c>
      <c r="I84" s="133">
        <v>1577017</v>
      </c>
      <c r="J84" s="103">
        <f t="shared" si="13"/>
        <v>546410</v>
      </c>
      <c r="K84" s="104">
        <f>J84/H84</f>
        <v>0.2573245983968368</v>
      </c>
      <c r="L84" s="105"/>
      <c r="M84" s="88"/>
    </row>
    <row r="85" spans="1:13" x14ac:dyDescent="0.25">
      <c r="A85" s="88"/>
      <c r="B85" s="106" t="s">
        <v>336</v>
      </c>
      <c r="C85" s="160" t="s">
        <v>337</v>
      </c>
      <c r="D85" s="175">
        <v>828533</v>
      </c>
      <c r="E85" s="164">
        <v>0</v>
      </c>
      <c r="F85" s="107">
        <v>0</v>
      </c>
      <c r="G85" s="107">
        <v>0</v>
      </c>
      <c r="H85" s="108">
        <f t="shared" si="10"/>
        <v>828533</v>
      </c>
      <c r="I85" s="137">
        <v>503736</v>
      </c>
      <c r="J85" s="108">
        <f t="shared" si="13"/>
        <v>324797</v>
      </c>
      <c r="K85" s="109">
        <f t="shared" si="14"/>
        <v>0.39201456067531409</v>
      </c>
      <c r="L85" s="110"/>
      <c r="M85" s="88"/>
    </row>
    <row r="86" spans="1:13" ht="210" x14ac:dyDescent="0.25">
      <c r="A86" s="88"/>
      <c r="B86" s="106" t="s">
        <v>338</v>
      </c>
      <c r="C86" s="160" t="s">
        <v>339</v>
      </c>
      <c r="D86" s="175">
        <v>1076172</v>
      </c>
      <c r="E86" s="164">
        <v>217088</v>
      </c>
      <c r="F86" s="107">
        <v>328622</v>
      </c>
      <c r="G86" s="107">
        <v>0</v>
      </c>
      <c r="H86" s="108">
        <f t="shared" si="10"/>
        <v>1187706</v>
      </c>
      <c r="I86" s="137">
        <v>1236612</v>
      </c>
      <c r="J86" s="108">
        <f t="shared" si="13"/>
        <v>-48906</v>
      </c>
      <c r="K86" s="138">
        <f t="shared" si="14"/>
        <v>-4.1176856898929533E-2</v>
      </c>
      <c r="L86" s="139" t="s">
        <v>359</v>
      </c>
      <c r="M86" s="88"/>
    </row>
    <row r="87" spans="1:13" x14ac:dyDescent="0.25">
      <c r="A87" s="88"/>
      <c r="B87" s="106" t="s">
        <v>340</v>
      </c>
      <c r="C87" s="160" t="s">
        <v>341</v>
      </c>
      <c r="D87" s="175">
        <v>1220876</v>
      </c>
      <c r="E87" s="164">
        <v>0</v>
      </c>
      <c r="F87" s="107">
        <v>163142</v>
      </c>
      <c r="G87" s="107">
        <v>0</v>
      </c>
      <c r="H87" s="108">
        <f t="shared" si="10"/>
        <v>1384018</v>
      </c>
      <c r="I87" s="137">
        <v>1195965</v>
      </c>
      <c r="J87" s="108">
        <f t="shared" si="13"/>
        <v>188053</v>
      </c>
      <c r="K87" s="109">
        <f t="shared" si="14"/>
        <v>0.13587467793048935</v>
      </c>
      <c r="L87" s="110"/>
      <c r="M87" s="88"/>
    </row>
    <row r="88" spans="1:13" x14ac:dyDescent="0.25">
      <c r="A88" s="88"/>
      <c r="B88" s="106" t="s">
        <v>342</v>
      </c>
      <c r="C88" s="160" t="s">
        <v>343</v>
      </c>
      <c r="D88" s="175">
        <v>2310401</v>
      </c>
      <c r="E88" s="164">
        <v>3090</v>
      </c>
      <c r="F88" s="107">
        <v>-167817</v>
      </c>
      <c r="G88" s="107">
        <v>0</v>
      </c>
      <c r="H88" s="108">
        <f t="shared" si="10"/>
        <v>2139494</v>
      </c>
      <c r="I88" s="137">
        <v>1708227</v>
      </c>
      <c r="J88" s="108">
        <f t="shared" si="13"/>
        <v>431267</v>
      </c>
      <c r="K88" s="109">
        <f t="shared" si="14"/>
        <v>0.20157429747407565</v>
      </c>
      <c r="L88" s="110"/>
      <c r="M88" s="88"/>
    </row>
    <row r="89" spans="1:13" x14ac:dyDescent="0.25">
      <c r="A89" s="88"/>
      <c r="B89" s="111" t="s">
        <v>344</v>
      </c>
      <c r="C89" s="161" t="s">
        <v>345</v>
      </c>
      <c r="D89" s="175">
        <v>4032814</v>
      </c>
      <c r="E89" s="165">
        <v>3693</v>
      </c>
      <c r="F89" s="112">
        <v>-247182</v>
      </c>
      <c r="G89" s="112">
        <v>0</v>
      </c>
      <c r="H89" s="113">
        <f t="shared" si="10"/>
        <v>3781939</v>
      </c>
      <c r="I89" s="140">
        <v>3229962</v>
      </c>
      <c r="J89" s="113">
        <f>H89-I89</f>
        <v>551977</v>
      </c>
      <c r="K89" s="114">
        <f>J89/H89</f>
        <v>0.14595079402391206</v>
      </c>
      <c r="L89" s="115"/>
      <c r="M89" s="88"/>
    </row>
    <row r="90" spans="1:13" ht="15.75" thickBot="1" x14ac:dyDescent="0.3">
      <c r="A90" s="126"/>
      <c r="B90" s="127"/>
      <c r="C90" s="173" t="s">
        <v>348</v>
      </c>
      <c r="D90" s="176">
        <v>14794348</v>
      </c>
      <c r="E90" s="174">
        <v>26741</v>
      </c>
      <c r="F90" s="128">
        <v>0</v>
      </c>
      <c r="G90" s="102">
        <v>0</v>
      </c>
      <c r="H90" s="129">
        <f t="shared" si="10"/>
        <v>14767607</v>
      </c>
      <c r="I90" s="141">
        <v>13176692</v>
      </c>
      <c r="J90" s="129">
        <f>H90-I90</f>
        <v>1590915</v>
      </c>
      <c r="K90" s="130">
        <f>J90/H90</f>
        <v>0.10773004725816444</v>
      </c>
      <c r="L90" s="131"/>
      <c r="M90" s="88"/>
    </row>
    <row r="91" spans="1:13" ht="15.75" thickBot="1" x14ac:dyDescent="0.3">
      <c r="A91" s="88"/>
      <c r="B91" s="116"/>
      <c r="C91" s="117"/>
      <c r="D91" s="167"/>
      <c r="E91" s="117"/>
      <c r="F91" s="117"/>
      <c r="G91" s="117"/>
      <c r="H91" s="118"/>
      <c r="I91" s="118"/>
      <c r="J91" s="118"/>
      <c r="K91" s="119"/>
      <c r="L91" s="120"/>
      <c r="M91" s="88"/>
    </row>
    <row r="92" spans="1:13" ht="45.75" thickBot="1" x14ac:dyDescent="0.3">
      <c r="A92" s="88"/>
      <c r="B92" s="121" t="s">
        <v>346</v>
      </c>
      <c r="C92" s="122"/>
      <c r="D92" s="123">
        <f t="shared" ref="D92:I92" si="15">SUM(D62:D90)</f>
        <v>73680619</v>
      </c>
      <c r="E92" s="123">
        <f>SUM(E62:E90)</f>
        <v>519266</v>
      </c>
      <c r="F92" s="142">
        <f>SUM(F62:F90)</f>
        <v>-51269</v>
      </c>
      <c r="G92" s="123">
        <f t="shared" si="15"/>
        <v>603674</v>
      </c>
      <c r="H92" s="123">
        <f t="shared" si="15"/>
        <v>73713758</v>
      </c>
      <c r="I92" s="123">
        <f t="shared" si="15"/>
        <v>59386063</v>
      </c>
      <c r="J92" s="123">
        <f>SUM(J62:J90)</f>
        <v>14327695</v>
      </c>
      <c r="K92" s="124">
        <f>J92/H92</f>
        <v>0.19436934689993693</v>
      </c>
      <c r="L92" s="134" t="s">
        <v>360</v>
      </c>
      <c r="M92" s="88"/>
    </row>
    <row r="93" spans="1:13" x14ac:dyDescent="0.25">
      <c r="A93" s="88"/>
      <c r="B93" s="88"/>
      <c r="C93" s="88"/>
      <c r="D93" s="88"/>
      <c r="E93" s="88"/>
      <c r="F93" s="88"/>
      <c r="G93" s="88"/>
      <c r="H93" s="88"/>
      <c r="I93" s="88"/>
      <c r="J93" s="88"/>
      <c r="K93" s="88"/>
      <c r="L93" s="88"/>
      <c r="M93" s="88"/>
    </row>
  </sheetData>
  <mergeCells count="13">
    <mergeCell ref="D31:L31"/>
    <mergeCell ref="B2:L2"/>
    <mergeCell ref="D4:L4"/>
    <mergeCell ref="J17:J19"/>
    <mergeCell ref="K17:K19"/>
    <mergeCell ref="L17:L19"/>
    <mergeCell ref="J44:J46"/>
    <mergeCell ref="K44:K46"/>
    <mergeCell ref="L44:L46"/>
    <mergeCell ref="D59:L59"/>
    <mergeCell ref="J79:J81"/>
    <mergeCell ref="K79:K81"/>
    <mergeCell ref="L79:L81"/>
  </mergeCells>
  <conditionalFormatting sqref="K7:K27">
    <cfRule type="cellIs" dxfId="5" priority="5" operator="greaterThan">
      <formula>0.25</formula>
    </cfRule>
    <cfRule type="cellIs" dxfId="4" priority="6" operator="between">
      <formula>0.15</formula>
      <formula>0.25</formula>
    </cfRule>
  </conditionalFormatting>
  <conditionalFormatting sqref="K34:K55">
    <cfRule type="cellIs" dxfId="3" priority="3" operator="greaterThan">
      <formula>0.25</formula>
    </cfRule>
    <cfRule type="cellIs" dxfId="2" priority="4" operator="between">
      <formula>0.15</formula>
      <formula>0.25</formula>
    </cfRule>
  </conditionalFormatting>
  <conditionalFormatting sqref="K82:K90 K62:K79">
    <cfRule type="cellIs" dxfId="1" priority="1" operator="greaterThan">
      <formula>0.25</formula>
    </cfRule>
    <cfRule type="cellIs" dxfId="0" priority="2" operator="between">
      <formula>0.15</formula>
      <formula>0.25</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RIA 2016</vt:lpstr>
      <vt:lpstr>Tabella3Obiettivi</vt:lpstr>
      <vt:lpstr>PercPerditeAnni 2014-2016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Villa Antonella</dc:creator>
  <cp:lastModifiedBy>Villa Antonella</cp:lastModifiedBy>
  <cp:lastPrinted>2017-05-11T13:04:39Z</cp:lastPrinted>
  <dcterms:created xsi:type="dcterms:W3CDTF">2017-04-04T13:50:46Z</dcterms:created>
  <dcterms:modified xsi:type="dcterms:W3CDTF">2017-05-12T10:38:45Z</dcterms:modified>
</cp:coreProperties>
</file>