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LoredanaFuria\Desktop\"/>
    </mc:Choice>
  </mc:AlternateContent>
  <xr:revisionPtr revIDLastSave="0" documentId="13_ncr:1_{8FFC6A09-0497-4CFD-BB29-6151EB5C007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glio1" sheetId="1" r:id="rId1"/>
  </sheets>
  <definedNames>
    <definedName name="_xlnm._FilterDatabase" localSheetId="0" hidden="1">Foglio1!$A$1:$K$45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5" i="1" l="1"/>
  <c r="G44" i="1" l="1"/>
  <c r="J44" i="1" s="1"/>
  <c r="G43" i="1"/>
  <c r="J43" i="1" s="1"/>
  <c r="G42" i="1"/>
  <c r="J42" i="1" s="1"/>
  <c r="G41" i="1"/>
  <c r="J41" i="1" s="1"/>
  <c r="G40" i="1"/>
  <c r="J40" i="1" s="1"/>
  <c r="G39" i="1"/>
  <c r="J39" i="1" s="1"/>
  <c r="G38" i="1"/>
  <c r="J38" i="1" s="1"/>
  <c r="G37" i="1"/>
  <c r="J37" i="1" s="1"/>
  <c r="G36" i="1"/>
  <c r="J36" i="1" s="1"/>
  <c r="G35" i="1"/>
  <c r="J35" i="1" s="1"/>
  <c r="G34" i="1" l="1"/>
  <c r="J34" i="1" s="1"/>
  <c r="G33" i="1"/>
  <c r="J33" i="1" s="1"/>
  <c r="G32" i="1"/>
  <c r="J32" i="1" s="1"/>
  <c r="G31" i="1"/>
  <c r="J31" i="1" s="1"/>
  <c r="G30" i="1"/>
  <c r="J30" i="1" s="1"/>
  <c r="G29" i="1"/>
  <c r="J29" i="1" s="1"/>
  <c r="G28" i="1"/>
  <c r="J28" i="1" s="1"/>
  <c r="G27" i="1"/>
  <c r="J27" i="1" s="1"/>
  <c r="G26" i="1"/>
  <c r="J26" i="1" s="1"/>
  <c r="G25" i="1"/>
  <c r="J25" i="1" s="1"/>
  <c r="G24" i="1"/>
  <c r="J24" i="1" s="1"/>
  <c r="G23" i="1"/>
  <c r="J23" i="1" s="1"/>
  <c r="G22" i="1"/>
  <c r="J22" i="1" s="1"/>
  <c r="G21" i="1"/>
  <c r="J21" i="1" s="1"/>
  <c r="G20" i="1"/>
  <c r="J20" i="1" s="1"/>
  <c r="G19" i="1"/>
  <c r="J19" i="1" s="1"/>
  <c r="K19" i="1" s="1"/>
  <c r="G18" i="1"/>
  <c r="J18" i="1" s="1"/>
  <c r="G17" i="1"/>
  <c r="J17" i="1" s="1"/>
  <c r="G16" i="1"/>
  <c r="J16" i="1" s="1"/>
  <c r="G15" i="1"/>
  <c r="J15" i="1" s="1"/>
  <c r="G14" i="1"/>
  <c r="J14" i="1" s="1"/>
  <c r="G13" i="1"/>
  <c r="J13" i="1" s="1"/>
  <c r="G12" i="1"/>
  <c r="J12" i="1" s="1"/>
  <c r="G11" i="1"/>
  <c r="J11" i="1" s="1"/>
  <c r="K11" i="1" s="1"/>
  <c r="G10" i="1"/>
  <c r="J10" i="1" s="1"/>
  <c r="K10" i="1" s="1"/>
  <c r="G9" i="1"/>
  <c r="J9" i="1" s="1"/>
  <c r="G8" i="1"/>
  <c r="J8" i="1" s="1"/>
  <c r="G7" i="1"/>
  <c r="J7" i="1" s="1"/>
  <c r="G6" i="1"/>
  <c r="J6" i="1" s="1"/>
  <c r="G5" i="1"/>
  <c r="J5" i="1" s="1"/>
  <c r="G4" i="1"/>
  <c r="J4" i="1" s="1"/>
  <c r="G3" i="1"/>
  <c r="J3" i="1" s="1"/>
  <c r="K3" i="1" s="1"/>
  <c r="G2" i="1"/>
  <c r="J2" i="1" s="1"/>
  <c r="K5" i="1" l="1"/>
  <c r="K13" i="1"/>
  <c r="K14" i="1"/>
  <c r="K22" i="1"/>
  <c r="K20" i="1"/>
  <c r="K12" i="1"/>
  <c r="K6" i="1"/>
  <c r="K15" i="1"/>
  <c r="K16" i="1"/>
  <c r="K24" i="1"/>
  <c r="K23" i="1"/>
  <c r="K7" i="1"/>
  <c r="K8" i="1"/>
  <c r="K17" i="1"/>
  <c r="K4" i="1"/>
  <c r="K21" i="1"/>
  <c r="K9" i="1"/>
  <c r="K18" i="1"/>
  <c r="K2" i="1"/>
  <c r="K33" i="1"/>
  <c r="K41" i="1"/>
  <c r="K43" i="1"/>
  <c r="K38" i="1"/>
  <c r="K31" i="1"/>
  <c r="K34" i="1"/>
  <c r="K42" i="1"/>
  <c r="K35" i="1"/>
  <c r="K30" i="1"/>
  <c r="K32" i="1"/>
  <c r="K36" i="1"/>
  <c r="K44" i="1"/>
  <c r="K37" i="1"/>
  <c r="K39" i="1"/>
  <c r="K40" i="1"/>
  <c r="K28" i="1"/>
  <c r="K29" i="1"/>
  <c r="K25" i="1"/>
  <c r="K26" i="1"/>
  <c r="K27" i="1"/>
  <c r="K45" i="1" l="1"/>
</calcChain>
</file>

<file path=xl/sharedStrings.xml><?xml version="1.0" encoding="utf-8"?>
<sst xmlns="http://schemas.openxmlformats.org/spreadsheetml/2006/main" count="140" uniqueCount="89">
  <si>
    <t>Anno</t>
  </si>
  <si>
    <t>Beneficiario</t>
  </si>
  <si>
    <t>Tipologia di spesa sostenuta</t>
  </si>
  <si>
    <t>Data pagamento</t>
  </si>
  <si>
    <t>Data scadenza pagamento</t>
  </si>
  <si>
    <t>gg intercorsi</t>
  </si>
  <si>
    <t>Importo liquidazione</t>
  </si>
  <si>
    <t>Numero documento contabile</t>
  </si>
  <si>
    <t>Somma giorni scadenza pagamento e giorni intercorsi</t>
  </si>
  <si>
    <t>Indicatore</t>
  </si>
  <si>
    <t>Canone telefonico</t>
  </si>
  <si>
    <t>Canone affitto di locazione</t>
  </si>
  <si>
    <t>Buoni pasto</t>
  </si>
  <si>
    <t>Welfare aziendale</t>
  </si>
  <si>
    <t>Assistenza fiscale e personale</t>
  </si>
  <si>
    <t>Pulizie ordinarie locali</t>
  </si>
  <si>
    <t>Fornitura gas</t>
  </si>
  <si>
    <t>Fornitura energia</t>
  </si>
  <si>
    <t>Noleggio auto aziendale</t>
  </si>
  <si>
    <t>Servizi informatici</t>
  </si>
  <si>
    <t>Cancelleria</t>
  </si>
  <si>
    <t>consulenza legale</t>
  </si>
  <si>
    <t>Salute e sicurezza nei luoghi di lavoro</t>
  </si>
  <si>
    <t>PA Digitale s.p.a.</t>
  </si>
  <si>
    <t>Clotilde S.r.l.</t>
  </si>
  <si>
    <t>VODAFONE ITALIA S.p.A.</t>
  </si>
  <si>
    <t>EDENRED ITALIA Srl</t>
  </si>
  <si>
    <t>RANCAN ANDREA</t>
  </si>
  <si>
    <t>FAST Servizi e Appalti S.r.l.</t>
  </si>
  <si>
    <t>A.P. GROUP SRL</t>
  </si>
  <si>
    <t>SARIMARI CRIVELLI GREPPI</t>
  </si>
  <si>
    <t>Enel Energia S.p.A.</t>
  </si>
  <si>
    <t>WELFARE SOLUTIONS SRL</t>
  </si>
  <si>
    <t>SI.NET SERVIZI INFORMATICI SRL</t>
  </si>
  <si>
    <t>Mondoffice S.r.l.</t>
  </si>
  <si>
    <t>OSBORNE CLARKE STUDIO LEGALE</t>
  </si>
  <si>
    <t>E.ON ENERGIA SPA</t>
  </si>
  <si>
    <t>Brianzacque S.r.l.</t>
  </si>
  <si>
    <t>LeasePlan Italia S.p.A.</t>
  </si>
  <si>
    <t>C2 S.R.L.</t>
  </si>
  <si>
    <t>SICURA SPA Societ Unipersonale</t>
  </si>
  <si>
    <t>Revisore</t>
  </si>
  <si>
    <t>servizi antincendio</t>
  </si>
  <si>
    <t>Servizi software informatici</t>
  </si>
  <si>
    <t xml:space="preserve">Data fattura                                                                                                                  </t>
  </si>
  <si>
    <t>2024000000166-F</t>
  </si>
  <si>
    <t>35177227</t>
  </si>
  <si>
    <t>1/753</t>
  </si>
  <si>
    <t>02/PA</t>
  </si>
  <si>
    <t>P0031405</t>
  </si>
  <si>
    <t>40067952</t>
  </si>
  <si>
    <t>68</t>
  </si>
  <si>
    <t>40067953</t>
  </si>
  <si>
    <t>78/5</t>
  </si>
  <si>
    <t>76/5</t>
  </si>
  <si>
    <t>00000120065</t>
  </si>
  <si>
    <t>10/2024</t>
  </si>
  <si>
    <t>77/5</t>
  </si>
  <si>
    <t>P0032362</t>
  </si>
  <si>
    <t>35267286</t>
  </si>
  <si>
    <t>40017060</t>
  </si>
  <si>
    <t>40036958</t>
  </si>
  <si>
    <t>AQ02448607</t>
  </si>
  <si>
    <t>40036957</t>
  </si>
  <si>
    <t>1201</t>
  </si>
  <si>
    <t>005000096056</t>
  </si>
  <si>
    <t>367</t>
  </si>
  <si>
    <t>8</t>
  </si>
  <si>
    <t>N42202</t>
  </si>
  <si>
    <t>1/165</t>
  </si>
  <si>
    <t>12/PA</t>
  </si>
  <si>
    <t>1904/01</t>
  </si>
  <si>
    <t>35265583</t>
  </si>
  <si>
    <t>40036959</t>
  </si>
  <si>
    <t>18</t>
  </si>
  <si>
    <t>1084/5</t>
  </si>
  <si>
    <t>340/01</t>
  </si>
  <si>
    <t>P0031518</t>
  </si>
  <si>
    <t>115</t>
  </si>
  <si>
    <t>40017058</t>
  </si>
  <si>
    <t>40067954</t>
  </si>
  <si>
    <t>AQ00000557</t>
  </si>
  <si>
    <t>2400105-FE</t>
  </si>
  <si>
    <t>2400104-FE</t>
  </si>
  <si>
    <t>005017508576</t>
  </si>
  <si>
    <t>N45372</t>
  </si>
  <si>
    <t>35175504</t>
  </si>
  <si>
    <t>1243/5</t>
  </si>
  <si>
    <t>controllo campionamenti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</si>
</sst>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44" formatCode="_-* #,##0.00\ &quot;€&quot;_-;\-* #,##0.00\ &quot;€&quot;_-;_-* &quot;-&quot;??\ &quot;€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44" fontId="2" fillId="0" borderId="1" xfId="1" applyFont="1" applyBorder="1" applyAlignment="1">
      <alignment horizontal="center" vertical="center" wrapText="1"/>
    </xf>
    <xf numFmtId="0" fontId="3" fillId="0" borderId="1" xfId="0" applyFont="1" applyBorder="1"/>
    <xf numFmtId="2" fontId="3" fillId="0" borderId="1" xfId="0" applyNumberFormat="1" applyFont="1" applyBorder="1"/>
    <xf numFmtId="44" fontId="3" fillId="0" borderId="1" xfId="0" applyNumberFormat="1" applyFont="1" applyBorder="1" applyAlignment="1">
      <alignment wrapText="1"/>
    </xf>
    <xf numFmtId="44" fontId="3" fillId="0" borderId="1" xfId="1" applyFont="1" applyBorder="1" applyAlignment="1"/>
    <xf numFmtId="44" fontId="3" fillId="0" borderId="1" xfId="0" applyNumberFormat="1" applyFont="1" applyBorder="1"/>
    <xf numFmtId="0" fontId="3" fillId="0" borderId="1" xfId="0" applyFont="1" applyBorder="1" applyAlignment="1">
      <alignment horizontal="left" wrapText="1"/>
    </xf>
    <xf numFmtId="49" fontId="0" fillId="0" borderId="0" xfId="0" applyNumberFormat="1" applyAlignment="1">
      <alignment horizontal="right"/>
    </xf>
    <xf numFmtId="14" fontId="0" fillId="0" borderId="0" xfId="0" applyNumberFormat="1" applyAlignment="1">
      <alignment horizontal="right"/>
    </xf>
    <xf numFmtId="0" fontId="3" fillId="0" borderId="0" xfId="0" applyFont="1"/>
    <xf numFmtId="44" fontId="0" fillId="0" borderId="2" xfId="0" applyNumberFormat="1" applyBorder="1"/>
    <xf numFmtId="2" fontId="0" fillId="0" borderId="2" xfId="0" applyNumberFormat="1" applyBorder="1"/>
    <xf numFmtId="49" fontId="0" fillId="0" borderId="1" xfId="0" applyNumberFormat="1" applyBorder="1" applyAlignment="1">
      <alignment horizontal="right"/>
    </xf>
    <xf numFmtId="8" fontId="3" fillId="0" borderId="1" xfId="1" applyNumberFormat="1" applyFont="1" applyBorder="1" applyAlignment="1"/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5"/>
  <sheetViews>
    <sheetView tabSelected="1" zoomScale="128" zoomScaleNormal="120" workbookViewId="0">
      <pane ySplit="1" topLeftCell="A2" activePane="bottomLeft" state="frozen"/>
      <selection pane="bottomLeft" activeCell="F51" sqref="F51"/>
    </sheetView>
  </sheetViews>
  <sheetFormatPr defaultRowHeight="15" x14ac:dyDescent="0.25"/>
  <cols>
    <col min="2" max="2" width="24.140625" customWidth="1"/>
    <col min="3" max="3" width="30.85546875" customWidth="1"/>
    <col min="4" max="4" width="11.85546875" style="15" customWidth="1"/>
    <col min="5" max="5" width="11.28515625" style="15" customWidth="1"/>
    <col min="6" max="6" width="12.42578125" style="15" customWidth="1"/>
    <col min="7" max="7" width="8.28515625" customWidth="1"/>
    <col min="8" max="8" width="13.7109375" customWidth="1"/>
    <col min="9" max="9" width="18.28515625" style="1" customWidth="1"/>
    <col min="10" max="10" width="16.42578125" customWidth="1"/>
    <col min="11" max="11" width="9.85546875" customWidth="1"/>
  </cols>
  <sheetData>
    <row r="1" spans="1:11" ht="48.75" customHeight="1" x14ac:dyDescent="0.25">
      <c r="A1" s="2" t="s">
        <v>0</v>
      </c>
      <c r="B1" s="3" t="s">
        <v>1</v>
      </c>
      <c r="C1" s="4" t="s">
        <v>2</v>
      </c>
      <c r="D1" s="5" t="s">
        <v>44</v>
      </c>
      <c r="E1" s="5" t="s">
        <v>3</v>
      </c>
      <c r="F1" s="5" t="s">
        <v>4</v>
      </c>
      <c r="G1" s="5" t="s">
        <v>5</v>
      </c>
      <c r="H1" s="6" t="s">
        <v>6</v>
      </c>
      <c r="I1" s="5" t="s">
        <v>7</v>
      </c>
      <c r="J1" s="5" t="s">
        <v>8</v>
      </c>
      <c r="K1" s="5" t="s">
        <v>9</v>
      </c>
    </row>
    <row r="2" spans="1:11" ht="15" customHeight="1" x14ac:dyDescent="0.25">
      <c r="A2" s="7">
        <v>2024</v>
      </c>
      <c r="B2" s="18" t="s">
        <v>23</v>
      </c>
      <c r="C2" s="7" t="s">
        <v>43</v>
      </c>
      <c r="D2" s="14">
        <v>45293</v>
      </c>
      <c r="E2" s="14">
        <v>45323</v>
      </c>
      <c r="F2" s="14">
        <v>45323</v>
      </c>
      <c r="G2" s="7">
        <f t="shared" ref="G2:G13" si="0">E2-F2</f>
        <v>0</v>
      </c>
      <c r="H2" s="10">
        <v>513.04</v>
      </c>
      <c r="I2" s="13" t="s">
        <v>53</v>
      </c>
      <c r="J2" s="11">
        <f t="shared" ref="J2:J13" si="1">G2*H2</f>
        <v>0</v>
      </c>
      <c r="K2" s="8">
        <f>J2/$H$45</f>
        <v>0</v>
      </c>
    </row>
    <row r="3" spans="1:11" ht="15" customHeight="1" x14ac:dyDescent="0.25">
      <c r="A3" s="7">
        <v>2024</v>
      </c>
      <c r="B3" s="18" t="s">
        <v>23</v>
      </c>
      <c r="C3" s="7" t="s">
        <v>43</v>
      </c>
      <c r="D3" s="14">
        <v>45293</v>
      </c>
      <c r="E3" s="14">
        <v>45323</v>
      </c>
      <c r="F3" s="14">
        <v>45323</v>
      </c>
      <c r="G3" s="7">
        <f t="shared" si="0"/>
        <v>0</v>
      </c>
      <c r="H3" s="19">
        <v>15685.04</v>
      </c>
      <c r="I3" s="13" t="s">
        <v>54</v>
      </c>
      <c r="J3" s="9">
        <f t="shared" si="1"/>
        <v>0</v>
      </c>
      <c r="K3" s="8">
        <f>J3/$H$45</f>
        <v>0</v>
      </c>
    </row>
    <row r="4" spans="1:11" ht="15" customHeight="1" x14ac:dyDescent="0.25">
      <c r="A4" s="7">
        <v>2024</v>
      </c>
      <c r="B4" s="18" t="s">
        <v>24</v>
      </c>
      <c r="C4" s="7" t="s">
        <v>11</v>
      </c>
      <c r="D4" s="14">
        <v>45293</v>
      </c>
      <c r="E4" s="14">
        <v>45323</v>
      </c>
      <c r="F4" s="14">
        <v>45323</v>
      </c>
      <c r="G4" s="7">
        <f t="shared" si="0"/>
        <v>0</v>
      </c>
      <c r="H4" s="19">
        <v>24250.6</v>
      </c>
      <c r="I4" s="13" t="s">
        <v>56</v>
      </c>
      <c r="J4" s="11">
        <f t="shared" si="1"/>
        <v>0</v>
      </c>
      <c r="K4" s="8">
        <f>J4/$H$45</f>
        <v>0</v>
      </c>
    </row>
    <row r="5" spans="1:11" x14ac:dyDescent="0.25">
      <c r="A5" s="7">
        <v>2024</v>
      </c>
      <c r="B5" s="18" t="s">
        <v>23</v>
      </c>
      <c r="C5" s="7" t="s">
        <v>43</v>
      </c>
      <c r="D5" s="14">
        <v>45293</v>
      </c>
      <c r="E5" s="14">
        <v>45323</v>
      </c>
      <c r="F5" s="14">
        <v>45323</v>
      </c>
      <c r="G5" s="7">
        <f t="shared" si="0"/>
        <v>0</v>
      </c>
      <c r="H5" s="19">
        <v>691.2</v>
      </c>
      <c r="I5" s="13" t="s">
        <v>57</v>
      </c>
      <c r="J5" s="11">
        <f t="shared" si="1"/>
        <v>0</v>
      </c>
      <c r="K5" s="8">
        <f>J5/$H$45</f>
        <v>0</v>
      </c>
    </row>
    <row r="6" spans="1:11" x14ac:dyDescent="0.25">
      <c r="A6" s="7">
        <v>2024</v>
      </c>
      <c r="B6" s="18" t="s">
        <v>25</v>
      </c>
      <c r="C6" s="7" t="s">
        <v>10</v>
      </c>
      <c r="D6" s="14">
        <v>45295</v>
      </c>
      <c r="E6" s="14">
        <v>45323</v>
      </c>
      <c r="F6" s="14">
        <v>45325</v>
      </c>
      <c r="G6" s="7">
        <f t="shared" si="0"/>
        <v>-2</v>
      </c>
      <c r="H6" s="19">
        <v>743.76</v>
      </c>
      <c r="I6" s="13" t="s">
        <v>81</v>
      </c>
      <c r="J6" s="11">
        <f t="shared" si="1"/>
        <v>-1487.52</v>
      </c>
      <c r="K6" s="8">
        <f>J6/$H$45</f>
        <v>-7.2957569870218692E-3</v>
      </c>
    </row>
    <row r="7" spans="1:11" x14ac:dyDescent="0.25">
      <c r="A7" s="7">
        <v>2024</v>
      </c>
      <c r="B7" s="18" t="s">
        <v>26</v>
      </c>
      <c r="C7" s="7" t="s">
        <v>12</v>
      </c>
      <c r="D7" s="14">
        <v>45297</v>
      </c>
      <c r="E7" s="14">
        <v>45323</v>
      </c>
      <c r="F7" s="14">
        <v>45327</v>
      </c>
      <c r="G7" s="7">
        <f t="shared" si="0"/>
        <v>-4</v>
      </c>
      <c r="H7" s="19">
        <v>994.99</v>
      </c>
      <c r="I7" s="13" t="s">
        <v>68</v>
      </c>
      <c r="J7" s="11">
        <f t="shared" si="1"/>
        <v>-3979.96</v>
      </c>
      <c r="K7" s="8">
        <f>J7/$H$45</f>
        <v>-1.9520289460355195E-2</v>
      </c>
    </row>
    <row r="8" spans="1:11" ht="15" customHeight="1" x14ac:dyDescent="0.25">
      <c r="A8" s="7">
        <v>2024</v>
      </c>
      <c r="B8" s="18" t="s">
        <v>27</v>
      </c>
      <c r="C8" s="12" t="s">
        <v>41</v>
      </c>
      <c r="D8" s="14">
        <v>45298</v>
      </c>
      <c r="E8" s="14">
        <v>45323</v>
      </c>
      <c r="F8" s="14">
        <v>45328</v>
      </c>
      <c r="G8" s="7">
        <f t="shared" si="0"/>
        <v>-5</v>
      </c>
      <c r="H8" s="10">
        <v>10150.4</v>
      </c>
      <c r="I8" s="13" t="s">
        <v>67</v>
      </c>
      <c r="J8" s="11">
        <f t="shared" si="1"/>
        <v>-50752</v>
      </c>
      <c r="K8" s="8">
        <f>J8/$H$45</f>
        <v>-0.24892052450073537</v>
      </c>
    </row>
    <row r="9" spans="1:11" x14ac:dyDescent="0.25">
      <c r="A9" s="7">
        <v>2024</v>
      </c>
      <c r="B9" s="18" t="s">
        <v>28</v>
      </c>
      <c r="C9" s="7" t="s">
        <v>15</v>
      </c>
      <c r="D9" s="14">
        <v>45299</v>
      </c>
      <c r="E9" s="14">
        <v>45323</v>
      </c>
      <c r="F9" s="14">
        <v>45329</v>
      </c>
      <c r="G9" s="7">
        <f t="shared" si="0"/>
        <v>-6</v>
      </c>
      <c r="H9" s="10">
        <v>1500</v>
      </c>
      <c r="I9" s="13" t="s">
        <v>51</v>
      </c>
      <c r="J9" s="11">
        <f t="shared" si="1"/>
        <v>-9000</v>
      </c>
      <c r="K9" s="8">
        <f>J9/$H$45</f>
        <v>-4.4141801712378199E-2</v>
      </c>
    </row>
    <row r="10" spans="1:11" x14ac:dyDescent="0.25">
      <c r="A10" s="7">
        <v>2024</v>
      </c>
      <c r="B10" s="18" t="s">
        <v>29</v>
      </c>
      <c r="C10" s="7" t="s">
        <v>22</v>
      </c>
      <c r="D10" s="14">
        <v>45300</v>
      </c>
      <c r="E10" s="14">
        <v>45323</v>
      </c>
      <c r="F10" s="14">
        <v>45330</v>
      </c>
      <c r="G10" s="7">
        <f t="shared" si="0"/>
        <v>-7</v>
      </c>
      <c r="H10" s="10">
        <v>1514.88</v>
      </c>
      <c r="I10" s="13" t="s">
        <v>47</v>
      </c>
      <c r="J10" s="11">
        <f t="shared" si="1"/>
        <v>-10604.16</v>
      </c>
      <c r="K10" s="8">
        <f>J10/$H$45</f>
        <v>-5.2009636449592493E-2</v>
      </c>
    </row>
    <row r="11" spans="1:11" x14ac:dyDescent="0.25">
      <c r="A11" s="7">
        <v>2024</v>
      </c>
      <c r="B11" s="18" t="s">
        <v>30</v>
      </c>
      <c r="C11" s="7" t="s">
        <v>14</v>
      </c>
      <c r="D11" s="14">
        <v>45300</v>
      </c>
      <c r="E11" s="14">
        <v>45323</v>
      </c>
      <c r="F11" s="14">
        <v>45330</v>
      </c>
      <c r="G11" s="7">
        <f t="shared" si="0"/>
        <v>-7</v>
      </c>
      <c r="H11" s="10">
        <v>5812.85</v>
      </c>
      <c r="I11" s="13" t="s">
        <v>74</v>
      </c>
      <c r="J11" s="11">
        <f t="shared" si="1"/>
        <v>-40689.950000000004</v>
      </c>
      <c r="K11" s="8">
        <f>J11/$H$45</f>
        <v>-0.19956974495406485</v>
      </c>
    </row>
    <row r="12" spans="1:11" x14ac:dyDescent="0.25">
      <c r="A12" s="7">
        <v>2024</v>
      </c>
      <c r="B12" s="18" t="s">
        <v>31</v>
      </c>
      <c r="C12" s="7" t="s">
        <v>17</v>
      </c>
      <c r="D12" s="14">
        <v>45301</v>
      </c>
      <c r="E12" s="14">
        <v>45323</v>
      </c>
      <c r="F12" s="14">
        <v>45331</v>
      </c>
      <c r="G12" s="7">
        <f t="shared" si="0"/>
        <v>-8</v>
      </c>
      <c r="H12" s="10">
        <v>382.24</v>
      </c>
      <c r="I12" s="13" t="s">
        <v>65</v>
      </c>
      <c r="J12" s="11">
        <f t="shared" si="1"/>
        <v>-3057.92</v>
      </c>
      <c r="K12" s="8">
        <f>J12/$H$45</f>
        <v>-1.4998010921368394E-2</v>
      </c>
    </row>
    <row r="13" spans="1:11" x14ac:dyDescent="0.25">
      <c r="A13" s="7">
        <v>2024</v>
      </c>
      <c r="B13" s="18" t="s">
        <v>32</v>
      </c>
      <c r="C13" s="7" t="s">
        <v>13</v>
      </c>
      <c r="D13" s="14">
        <v>45302</v>
      </c>
      <c r="E13" s="14">
        <v>45323</v>
      </c>
      <c r="F13" s="14">
        <v>45332</v>
      </c>
      <c r="G13" s="7">
        <f t="shared" si="0"/>
        <v>-9</v>
      </c>
      <c r="H13" s="10">
        <v>1516.6</v>
      </c>
      <c r="I13" s="13" t="s">
        <v>70</v>
      </c>
      <c r="J13" s="11">
        <f t="shared" si="1"/>
        <v>-13649.4</v>
      </c>
      <c r="K13" s="8">
        <f>J13/$H$45</f>
        <v>-6.6945456476992779E-2</v>
      </c>
    </row>
    <row r="14" spans="1:11" x14ac:dyDescent="0.25">
      <c r="A14" s="7">
        <v>2024</v>
      </c>
      <c r="B14" s="18" t="s">
        <v>33</v>
      </c>
      <c r="C14" s="7" t="s">
        <v>19</v>
      </c>
      <c r="D14" s="14">
        <v>45302</v>
      </c>
      <c r="E14" s="14">
        <v>45323</v>
      </c>
      <c r="F14" s="14">
        <v>45332</v>
      </c>
      <c r="G14" s="7">
        <f t="shared" ref="G14:G44" si="2">E14-F14</f>
        <v>-9</v>
      </c>
      <c r="H14" s="10">
        <v>63.36</v>
      </c>
      <c r="I14" s="13" t="s">
        <v>71</v>
      </c>
      <c r="J14" s="11">
        <f t="shared" ref="J14:J44" si="3">G14*H14</f>
        <v>-570.24</v>
      </c>
      <c r="K14" s="8">
        <f>J14/$H$45</f>
        <v>-2.7968245564962829E-3</v>
      </c>
    </row>
    <row r="15" spans="1:11" x14ac:dyDescent="0.25">
      <c r="A15" s="7">
        <v>2024</v>
      </c>
      <c r="B15" s="18" t="s">
        <v>34</v>
      </c>
      <c r="C15" s="7" t="s">
        <v>20</v>
      </c>
      <c r="D15" s="14">
        <v>45304</v>
      </c>
      <c r="E15" s="14">
        <v>45348</v>
      </c>
      <c r="F15" s="14">
        <v>45334</v>
      </c>
      <c r="G15" s="7">
        <f t="shared" si="2"/>
        <v>14</v>
      </c>
      <c r="H15" s="10">
        <v>3423.75</v>
      </c>
      <c r="I15" s="13" t="s">
        <v>49</v>
      </c>
      <c r="J15" s="11">
        <f t="shared" si="3"/>
        <v>47932.5</v>
      </c>
      <c r="K15" s="8">
        <f>J15/$H$45</f>
        <v>0.23509187895317424</v>
      </c>
    </row>
    <row r="16" spans="1:11" x14ac:dyDescent="0.25">
      <c r="A16" s="7">
        <v>2024</v>
      </c>
      <c r="B16" s="18" t="s">
        <v>35</v>
      </c>
      <c r="C16" s="7" t="s">
        <v>21</v>
      </c>
      <c r="D16" s="14">
        <v>45310</v>
      </c>
      <c r="E16" s="14">
        <v>45323</v>
      </c>
      <c r="F16" s="14">
        <v>45340</v>
      </c>
      <c r="G16" s="7">
        <f t="shared" si="2"/>
        <v>-17</v>
      </c>
      <c r="H16" s="10">
        <v>158.6</v>
      </c>
      <c r="I16" s="13" t="s">
        <v>45</v>
      </c>
      <c r="J16" s="11">
        <f t="shared" si="3"/>
        <v>-2696.2</v>
      </c>
      <c r="K16" s="8">
        <f>J16/$H$45</f>
        <v>-1.3223902864101566E-2</v>
      </c>
    </row>
    <row r="17" spans="1:11" x14ac:dyDescent="0.25">
      <c r="A17" s="7">
        <v>2024</v>
      </c>
      <c r="B17" s="18" t="s">
        <v>36</v>
      </c>
      <c r="C17" s="7" t="s">
        <v>16</v>
      </c>
      <c r="D17" s="14">
        <v>45310</v>
      </c>
      <c r="E17" s="14">
        <v>45323</v>
      </c>
      <c r="F17" s="14">
        <v>45340</v>
      </c>
      <c r="G17" s="7">
        <f t="shared" si="2"/>
        <v>-17</v>
      </c>
      <c r="H17" s="10">
        <v>209.62</v>
      </c>
      <c r="I17" s="13" t="s">
        <v>60</v>
      </c>
      <c r="J17" s="11">
        <f t="shared" si="3"/>
        <v>-3563.54</v>
      </c>
      <c r="K17" s="8">
        <f>J17/$H$45</f>
        <v>-1.7477897341569803E-2</v>
      </c>
    </row>
    <row r="18" spans="1:11" x14ac:dyDescent="0.25">
      <c r="A18" s="7">
        <v>2024</v>
      </c>
      <c r="B18" s="18" t="s">
        <v>36</v>
      </c>
      <c r="C18" s="7" t="s">
        <v>16</v>
      </c>
      <c r="D18" s="14">
        <v>45310</v>
      </c>
      <c r="E18" s="14">
        <v>45323</v>
      </c>
      <c r="F18" s="14">
        <v>45340</v>
      </c>
      <c r="G18" s="7">
        <f t="shared" si="2"/>
        <v>-17</v>
      </c>
      <c r="H18" s="10">
        <v>547.85</v>
      </c>
      <c r="I18" s="13" t="s">
        <v>79</v>
      </c>
      <c r="J18" s="11">
        <f t="shared" si="3"/>
        <v>-9313.4500000000007</v>
      </c>
      <c r="K18" s="8">
        <f>J18/$H$45</f>
        <v>-4.5679162573127645E-2</v>
      </c>
    </row>
    <row r="19" spans="1:11" x14ac:dyDescent="0.25">
      <c r="A19" s="7">
        <v>2024</v>
      </c>
      <c r="B19" s="18" t="s">
        <v>34</v>
      </c>
      <c r="C19" s="7" t="s">
        <v>20</v>
      </c>
      <c r="D19" s="14">
        <v>45315</v>
      </c>
      <c r="E19" s="14">
        <v>45348</v>
      </c>
      <c r="F19" s="14">
        <v>45345</v>
      </c>
      <c r="G19" s="7">
        <f t="shared" si="2"/>
        <v>3</v>
      </c>
      <c r="H19" s="10">
        <v>187.74</v>
      </c>
      <c r="I19" s="13" t="s">
        <v>77</v>
      </c>
      <c r="J19" s="11">
        <f t="shared" si="3"/>
        <v>563.22</v>
      </c>
      <c r="K19" s="8">
        <f>J19/$H$45</f>
        <v>2.7623939511606278E-3</v>
      </c>
    </row>
    <row r="20" spans="1:11" x14ac:dyDescent="0.25">
      <c r="A20" s="7">
        <v>2024</v>
      </c>
      <c r="B20" s="18" t="s">
        <v>28</v>
      </c>
      <c r="C20" s="7" t="s">
        <v>15</v>
      </c>
      <c r="D20" s="14">
        <v>45320</v>
      </c>
      <c r="E20" s="14">
        <v>45323</v>
      </c>
      <c r="F20" s="14">
        <v>45350</v>
      </c>
      <c r="G20" s="7">
        <f t="shared" si="2"/>
        <v>-27</v>
      </c>
      <c r="H20" s="10">
        <v>1100</v>
      </c>
      <c r="I20" s="13" t="s">
        <v>78</v>
      </c>
      <c r="J20" s="11">
        <f t="shared" si="3"/>
        <v>-29700</v>
      </c>
      <c r="K20" s="8">
        <f>J20/$H$45</f>
        <v>-0.14566794565084806</v>
      </c>
    </row>
    <row r="21" spans="1:11" x14ac:dyDescent="0.25">
      <c r="A21" s="7">
        <v>2024</v>
      </c>
      <c r="B21" s="18" t="s">
        <v>37</v>
      </c>
      <c r="C21" s="7" t="s">
        <v>88</v>
      </c>
      <c r="D21" s="14">
        <v>45338</v>
      </c>
      <c r="E21" s="14">
        <v>45348</v>
      </c>
      <c r="F21" s="14">
        <v>45368</v>
      </c>
      <c r="G21" s="7">
        <f t="shared" si="2"/>
        <v>-20</v>
      </c>
      <c r="H21" s="10">
        <v>72151.199999999997</v>
      </c>
      <c r="I21" s="13" t="s">
        <v>82</v>
      </c>
      <c r="J21" s="11">
        <f t="shared" si="3"/>
        <v>-1443024</v>
      </c>
      <c r="K21" s="8">
        <f>J21/$H$45</f>
        <v>-7.0775199193558711</v>
      </c>
    </row>
    <row r="22" spans="1:11" x14ac:dyDescent="0.25">
      <c r="A22" s="7">
        <v>2024</v>
      </c>
      <c r="B22" s="18" t="s">
        <v>37</v>
      </c>
      <c r="C22" s="7" t="s">
        <v>88</v>
      </c>
      <c r="D22" s="14">
        <v>45338</v>
      </c>
      <c r="E22" s="14">
        <v>45348</v>
      </c>
      <c r="F22" s="14">
        <v>45368</v>
      </c>
      <c r="G22" s="7">
        <f t="shared" si="2"/>
        <v>-20</v>
      </c>
      <c r="H22" s="10">
        <v>42994.8</v>
      </c>
      <c r="I22" s="13" t="s">
        <v>83</v>
      </c>
      <c r="J22" s="11">
        <f t="shared" si="3"/>
        <v>-859896</v>
      </c>
      <c r="K22" s="8">
        <f>J22/$H$45</f>
        <v>-4.2174843028074624</v>
      </c>
    </row>
    <row r="23" spans="1:11" x14ac:dyDescent="0.25">
      <c r="A23" s="7">
        <v>2024</v>
      </c>
      <c r="B23" s="18" t="s">
        <v>36</v>
      </c>
      <c r="C23" s="7" t="s">
        <v>16</v>
      </c>
      <c r="D23" s="14">
        <v>45342</v>
      </c>
      <c r="E23" s="14">
        <v>45348</v>
      </c>
      <c r="F23" s="14">
        <v>45372</v>
      </c>
      <c r="G23" s="7">
        <f t="shared" si="2"/>
        <v>-24</v>
      </c>
      <c r="H23" s="10">
        <v>341</v>
      </c>
      <c r="I23" s="13" t="s">
        <v>61</v>
      </c>
      <c r="J23" s="11">
        <f t="shared" si="3"/>
        <v>-8184</v>
      </c>
      <c r="K23" s="8">
        <f>J23/$H$45</f>
        <v>-4.0139611690455913E-2</v>
      </c>
    </row>
    <row r="24" spans="1:11" x14ac:dyDescent="0.25">
      <c r="A24" s="7">
        <v>2024</v>
      </c>
      <c r="B24" s="18" t="s">
        <v>36</v>
      </c>
      <c r="C24" s="7" t="s">
        <v>16</v>
      </c>
      <c r="D24" s="14">
        <v>45342</v>
      </c>
      <c r="E24" s="14">
        <v>45348</v>
      </c>
      <c r="F24" s="14">
        <v>45372</v>
      </c>
      <c r="G24" s="7">
        <f t="shared" si="2"/>
        <v>-24</v>
      </c>
      <c r="H24" s="10">
        <v>547.14</v>
      </c>
      <c r="I24" s="13" t="s">
        <v>63</v>
      </c>
      <c r="J24" s="11">
        <f t="shared" si="3"/>
        <v>-13131.36</v>
      </c>
      <c r="K24" s="8">
        <f>J24/$H$45</f>
        <v>-6.4404654370428291E-2</v>
      </c>
    </row>
    <row r="25" spans="1:11" x14ac:dyDescent="0.25">
      <c r="A25" s="7">
        <v>2024</v>
      </c>
      <c r="B25" s="18" t="s">
        <v>36</v>
      </c>
      <c r="C25" s="7" t="s">
        <v>16</v>
      </c>
      <c r="D25" s="14">
        <v>45342</v>
      </c>
      <c r="E25" s="14">
        <v>45348</v>
      </c>
      <c r="F25" s="14">
        <v>45372</v>
      </c>
      <c r="G25" s="7">
        <f t="shared" si="2"/>
        <v>-24</v>
      </c>
      <c r="H25" s="10">
        <v>221.8</v>
      </c>
      <c r="I25" s="13" t="s">
        <v>73</v>
      </c>
      <c r="J25" s="11">
        <f t="shared" si="3"/>
        <v>-5323.2000000000007</v>
      </c>
      <c r="K25" s="8">
        <f>J25/$H$45</f>
        <v>-2.6108404319481297E-2</v>
      </c>
    </row>
    <row r="26" spans="1:11" x14ac:dyDescent="0.25">
      <c r="A26" s="7">
        <v>2024</v>
      </c>
      <c r="B26" s="18" t="s">
        <v>23</v>
      </c>
      <c r="C26" s="7" t="s">
        <v>43</v>
      </c>
      <c r="D26" s="14">
        <v>45350</v>
      </c>
      <c r="E26" s="14">
        <v>45379</v>
      </c>
      <c r="F26" s="14">
        <v>45380</v>
      </c>
      <c r="G26" s="7">
        <f t="shared" si="2"/>
        <v>-1</v>
      </c>
      <c r="H26" s="10">
        <v>3888</v>
      </c>
      <c r="I26" s="13" t="s">
        <v>75</v>
      </c>
      <c r="J26" s="11">
        <f t="shared" si="3"/>
        <v>-3888</v>
      </c>
      <c r="K26" s="8">
        <f>J26/$H$45</f>
        <v>-1.9069258339747382E-2</v>
      </c>
    </row>
    <row r="27" spans="1:11" x14ac:dyDescent="0.25">
      <c r="A27" s="7">
        <v>2024</v>
      </c>
      <c r="B27" s="18" t="s">
        <v>38</v>
      </c>
      <c r="C27" s="7" t="s">
        <v>18</v>
      </c>
      <c r="D27" s="14">
        <v>45351</v>
      </c>
      <c r="E27" s="14">
        <v>45379</v>
      </c>
      <c r="F27" s="14">
        <v>45381</v>
      </c>
      <c r="G27" s="7">
        <f t="shared" si="2"/>
        <v>-2</v>
      </c>
      <c r="H27" s="10">
        <v>14.38</v>
      </c>
      <c r="I27" s="13" t="s">
        <v>46</v>
      </c>
      <c r="J27" s="11">
        <f t="shared" si="3"/>
        <v>-28.76</v>
      </c>
      <c r="K27" s="8">
        <f>J27/$H$45</f>
        <v>-1.4105757969422189E-4</v>
      </c>
    </row>
    <row r="28" spans="1:11" x14ac:dyDescent="0.25">
      <c r="A28" s="7">
        <v>2024</v>
      </c>
      <c r="B28" s="18" t="s">
        <v>38</v>
      </c>
      <c r="C28" s="7" t="s">
        <v>18</v>
      </c>
      <c r="D28" s="14">
        <v>45351</v>
      </c>
      <c r="E28" s="14">
        <v>45379</v>
      </c>
      <c r="F28" s="14">
        <v>45381</v>
      </c>
      <c r="G28" s="7">
        <f t="shared" si="2"/>
        <v>-2</v>
      </c>
      <c r="H28" s="10">
        <v>228.81</v>
      </c>
      <c r="I28" s="13" t="s">
        <v>86</v>
      </c>
      <c r="J28" s="11">
        <f t="shared" si="3"/>
        <v>-457.62</v>
      </c>
      <c r="K28" s="8">
        <f>J28/$H$45</f>
        <v>-2.2444634777353902E-3</v>
      </c>
    </row>
    <row r="29" spans="1:11" x14ac:dyDescent="0.25">
      <c r="A29" s="7">
        <v>2024</v>
      </c>
      <c r="B29" s="18" t="s">
        <v>25</v>
      </c>
      <c r="C29" s="7" t="s">
        <v>10</v>
      </c>
      <c r="D29" s="14">
        <v>45356</v>
      </c>
      <c r="E29" s="14">
        <v>45379</v>
      </c>
      <c r="F29" s="14">
        <v>45386</v>
      </c>
      <c r="G29" s="7">
        <f t="shared" si="2"/>
        <v>-7</v>
      </c>
      <c r="H29" s="10">
        <v>677.24</v>
      </c>
      <c r="I29" s="13" t="s">
        <v>62</v>
      </c>
      <c r="J29" s="11">
        <f t="shared" si="3"/>
        <v>-4740.68</v>
      </c>
      <c r="K29" s="8">
        <f>J29/$H$45</f>
        <v>-2.325135072687079E-2</v>
      </c>
    </row>
    <row r="30" spans="1:11" x14ac:dyDescent="0.25">
      <c r="A30" s="7">
        <v>2024</v>
      </c>
      <c r="B30" s="18" t="s">
        <v>33</v>
      </c>
      <c r="C30" s="7" t="s">
        <v>19</v>
      </c>
      <c r="D30" s="14">
        <v>45356</v>
      </c>
      <c r="E30" s="14">
        <v>45379</v>
      </c>
      <c r="F30" s="14">
        <v>45386</v>
      </c>
      <c r="G30" s="7">
        <f t="shared" si="2"/>
        <v>-7</v>
      </c>
      <c r="H30" s="10">
        <v>55.44</v>
      </c>
      <c r="I30" s="13" t="s">
        <v>76</v>
      </c>
      <c r="J30" s="11">
        <f t="shared" si="3"/>
        <v>-388.08</v>
      </c>
      <c r="K30" s="8">
        <f>J30/$H$45</f>
        <v>-1.9033944898377479E-3</v>
      </c>
    </row>
    <row r="31" spans="1:11" x14ac:dyDescent="0.25">
      <c r="A31" s="7">
        <v>2024</v>
      </c>
      <c r="B31" s="18" t="s">
        <v>26</v>
      </c>
      <c r="C31" s="7" t="s">
        <v>12</v>
      </c>
      <c r="D31" s="14">
        <v>45356</v>
      </c>
      <c r="E31" s="14">
        <v>45379</v>
      </c>
      <c r="F31" s="14">
        <v>45386</v>
      </c>
      <c r="G31" s="7">
        <f t="shared" si="2"/>
        <v>-7</v>
      </c>
      <c r="H31" s="10">
        <v>1457.64</v>
      </c>
      <c r="I31" s="13" t="s">
        <v>85</v>
      </c>
      <c r="J31" s="11">
        <f t="shared" si="3"/>
        <v>-10203.480000000001</v>
      </c>
      <c r="K31" s="8">
        <f>J31/$H$45</f>
        <v>-5.0044443437357422E-2</v>
      </c>
    </row>
    <row r="32" spans="1:11" x14ac:dyDescent="0.25">
      <c r="A32" s="7">
        <v>2024</v>
      </c>
      <c r="B32" s="18" t="s">
        <v>39</v>
      </c>
      <c r="C32" s="7" t="s">
        <v>43</v>
      </c>
      <c r="D32" s="14">
        <v>45358</v>
      </c>
      <c r="E32" s="14">
        <v>45379</v>
      </c>
      <c r="F32" s="14">
        <v>45388</v>
      </c>
      <c r="G32" s="7">
        <f t="shared" si="2"/>
        <v>-9</v>
      </c>
      <c r="H32" s="10">
        <v>773.28</v>
      </c>
      <c r="I32" s="13" t="s">
        <v>64</v>
      </c>
      <c r="J32" s="11">
        <f t="shared" si="3"/>
        <v>-6959.5199999999995</v>
      </c>
      <c r="K32" s="8">
        <f>J32/$H$45</f>
        <v>-3.4133972428147814E-2</v>
      </c>
    </row>
    <row r="33" spans="1:11" x14ac:dyDescent="0.25">
      <c r="A33" s="7">
        <v>2024</v>
      </c>
      <c r="B33" s="18" t="s">
        <v>23</v>
      </c>
      <c r="C33" s="7" t="s">
        <v>43</v>
      </c>
      <c r="D33" s="14">
        <v>45358</v>
      </c>
      <c r="E33" s="14">
        <v>45379</v>
      </c>
      <c r="F33" s="14">
        <v>45388</v>
      </c>
      <c r="G33" s="7">
        <f t="shared" si="2"/>
        <v>-9</v>
      </c>
      <c r="H33" s="10">
        <v>5760</v>
      </c>
      <c r="I33" s="13" t="s">
        <v>87</v>
      </c>
      <c r="J33" s="11">
        <f t="shared" si="3"/>
        <v>-51840</v>
      </c>
      <c r="K33" s="8">
        <f>J33/$H$45</f>
        <v>-0.25425677786329842</v>
      </c>
    </row>
    <row r="34" spans="1:11" x14ac:dyDescent="0.25">
      <c r="A34" s="7">
        <v>2024</v>
      </c>
      <c r="B34" s="18" t="s">
        <v>31</v>
      </c>
      <c r="C34" s="7" t="s">
        <v>17</v>
      </c>
      <c r="D34" s="14">
        <v>45362</v>
      </c>
      <c r="E34" s="14">
        <v>45379</v>
      </c>
      <c r="F34" s="14">
        <v>45392</v>
      </c>
      <c r="G34" s="7">
        <f t="shared" si="2"/>
        <v>-13</v>
      </c>
      <c r="H34" s="10">
        <v>356.8</v>
      </c>
      <c r="I34" s="13" t="s">
        <v>84</v>
      </c>
      <c r="J34" s="11">
        <f t="shared" si="3"/>
        <v>-4638.4000000000005</v>
      </c>
      <c r="K34" s="8">
        <f>J34/$H$45</f>
        <v>-2.2749703673632785E-2</v>
      </c>
    </row>
    <row r="35" spans="1:11" x14ac:dyDescent="0.25">
      <c r="A35" s="7">
        <v>2024</v>
      </c>
      <c r="B35" s="18" t="s">
        <v>32</v>
      </c>
      <c r="C35" s="7" t="s">
        <v>13</v>
      </c>
      <c r="D35" s="14">
        <v>45363</v>
      </c>
      <c r="E35" s="14">
        <v>45379</v>
      </c>
      <c r="F35" s="14">
        <v>45393</v>
      </c>
      <c r="G35" s="7">
        <f t="shared" si="2"/>
        <v>-14</v>
      </c>
      <c r="H35" s="10">
        <v>922</v>
      </c>
      <c r="I35" s="13" t="s">
        <v>48</v>
      </c>
      <c r="J35" s="11">
        <f t="shared" si="3"/>
        <v>-12908</v>
      </c>
      <c r="K35" s="8">
        <f>J35/$H$45</f>
        <v>-6.3309152944819758E-2</v>
      </c>
    </row>
    <row r="36" spans="1:11" x14ac:dyDescent="0.25">
      <c r="A36" s="7">
        <v>2024</v>
      </c>
      <c r="B36" s="18" t="s">
        <v>28</v>
      </c>
      <c r="C36" s="7" t="s">
        <v>15</v>
      </c>
      <c r="D36" s="14">
        <v>45363</v>
      </c>
      <c r="E36" s="14">
        <v>45379</v>
      </c>
      <c r="F36" s="14">
        <v>45393</v>
      </c>
      <c r="G36" s="7">
        <f t="shared" si="2"/>
        <v>-14</v>
      </c>
      <c r="H36" s="10">
        <v>1500</v>
      </c>
      <c r="I36" s="13" t="s">
        <v>66</v>
      </c>
      <c r="J36" s="11">
        <f t="shared" si="3"/>
        <v>-21000</v>
      </c>
      <c r="K36" s="8">
        <f>J36/$H$45</f>
        <v>-0.10299753732888246</v>
      </c>
    </row>
    <row r="37" spans="1:11" x14ac:dyDescent="0.25">
      <c r="A37" s="7">
        <v>2024</v>
      </c>
      <c r="B37" s="18" t="s">
        <v>40</v>
      </c>
      <c r="C37" s="7" t="s">
        <v>42</v>
      </c>
      <c r="D37" s="14">
        <v>45364</v>
      </c>
      <c r="E37" s="14">
        <v>45379</v>
      </c>
      <c r="F37" s="14">
        <v>45394</v>
      </c>
      <c r="G37" s="7">
        <f t="shared" si="2"/>
        <v>-15</v>
      </c>
      <c r="H37" s="10">
        <v>311.56</v>
      </c>
      <c r="I37" s="13" t="s">
        <v>55</v>
      </c>
      <c r="J37" s="11">
        <f t="shared" si="3"/>
        <v>-4673.3999999999996</v>
      </c>
      <c r="K37" s="8">
        <f>J37/$H$45</f>
        <v>-2.2921366235847587E-2</v>
      </c>
    </row>
    <row r="38" spans="1:11" x14ac:dyDescent="0.25">
      <c r="A38" s="7">
        <v>2024</v>
      </c>
      <c r="B38" s="18" t="s">
        <v>34</v>
      </c>
      <c r="C38" s="7" t="s">
        <v>20</v>
      </c>
      <c r="D38" s="14">
        <v>45365</v>
      </c>
      <c r="E38" s="14">
        <v>45379</v>
      </c>
      <c r="F38" s="14">
        <v>45395</v>
      </c>
      <c r="G38" s="7">
        <f t="shared" si="2"/>
        <v>-16</v>
      </c>
      <c r="H38" s="10">
        <v>443.25</v>
      </c>
      <c r="I38" s="13" t="s">
        <v>58</v>
      </c>
      <c r="J38" s="11">
        <f t="shared" si="3"/>
        <v>-7092</v>
      </c>
      <c r="K38" s="8">
        <f>J38/$H$45</f>
        <v>-3.4783739749354024E-2</v>
      </c>
    </row>
    <row r="39" spans="1:11" x14ac:dyDescent="0.25">
      <c r="A39" s="7">
        <v>2024</v>
      </c>
      <c r="B39" s="18" t="s">
        <v>29</v>
      </c>
      <c r="C39" s="7" t="s">
        <v>22</v>
      </c>
      <c r="D39" s="14">
        <v>45366</v>
      </c>
      <c r="E39" s="14">
        <v>45379</v>
      </c>
      <c r="F39" s="14">
        <v>45396</v>
      </c>
      <c r="G39" s="7">
        <f t="shared" si="2"/>
        <v>-17</v>
      </c>
      <c r="H39" s="10">
        <v>576</v>
      </c>
      <c r="I39" s="13" t="s">
        <v>69</v>
      </c>
      <c r="J39" s="11">
        <f t="shared" si="3"/>
        <v>-9792</v>
      </c>
      <c r="K39" s="8">
        <f>J39/$H$45</f>
        <v>-4.8026280263067482E-2</v>
      </c>
    </row>
    <row r="40" spans="1:11" x14ac:dyDescent="0.25">
      <c r="A40" s="7">
        <v>2024</v>
      </c>
      <c r="B40" s="18" t="s">
        <v>36</v>
      </c>
      <c r="C40" s="7" t="s">
        <v>16</v>
      </c>
      <c r="D40" s="14">
        <v>45370</v>
      </c>
      <c r="E40" s="14">
        <v>45379</v>
      </c>
      <c r="F40" s="14">
        <v>45400</v>
      </c>
      <c r="G40" s="7">
        <f t="shared" si="2"/>
        <v>-21</v>
      </c>
      <c r="H40" s="10">
        <v>260.70999999999998</v>
      </c>
      <c r="I40" s="13" t="s">
        <v>52</v>
      </c>
      <c r="J40" s="11">
        <f t="shared" si="3"/>
        <v>-5474.91</v>
      </c>
      <c r="K40" s="8">
        <f>J40/$H$45</f>
        <v>-2.6852487957012949E-2</v>
      </c>
    </row>
    <row r="41" spans="1:11" x14ac:dyDescent="0.25">
      <c r="A41" s="7">
        <v>2024</v>
      </c>
      <c r="B41" s="18" t="s">
        <v>36</v>
      </c>
      <c r="C41" s="7" t="s">
        <v>16</v>
      </c>
      <c r="D41" s="14">
        <v>45370</v>
      </c>
      <c r="E41" s="14">
        <v>45379</v>
      </c>
      <c r="F41" s="14">
        <v>45400</v>
      </c>
      <c r="G41" s="7">
        <f t="shared" si="2"/>
        <v>-21</v>
      </c>
      <c r="H41" s="10">
        <v>177.35</v>
      </c>
      <c r="I41" s="13" t="s">
        <v>80</v>
      </c>
      <c r="J41" s="11">
        <f t="shared" si="3"/>
        <v>-3724.35</v>
      </c>
      <c r="K41" s="8">
        <f>J41/$H$45</f>
        <v>-1.8266613245277306E-2</v>
      </c>
    </row>
    <row r="42" spans="1:11" x14ac:dyDescent="0.25">
      <c r="A42" s="7">
        <v>2024</v>
      </c>
      <c r="B42" s="18" t="s">
        <v>36</v>
      </c>
      <c r="C42" s="7" t="s">
        <v>16</v>
      </c>
      <c r="D42" s="14">
        <v>45371</v>
      </c>
      <c r="E42" s="14">
        <v>45379</v>
      </c>
      <c r="F42" s="14">
        <v>45401</v>
      </c>
      <c r="G42" s="7">
        <f t="shared" si="2"/>
        <v>-22</v>
      </c>
      <c r="H42" s="10">
        <v>540.24</v>
      </c>
      <c r="I42" s="13" t="s">
        <v>50</v>
      </c>
      <c r="J42" s="11">
        <f t="shared" si="3"/>
        <v>-11885.28</v>
      </c>
      <c r="K42" s="8">
        <f>J42/$H$45</f>
        <v>-5.8293074784010489E-2</v>
      </c>
    </row>
    <row r="43" spans="1:11" x14ac:dyDescent="0.25">
      <c r="A43" s="7">
        <v>2024</v>
      </c>
      <c r="B43" s="18" t="s">
        <v>38</v>
      </c>
      <c r="C43" s="7" t="s">
        <v>18</v>
      </c>
      <c r="D43" s="14">
        <v>45378</v>
      </c>
      <c r="E43" s="14">
        <v>45379</v>
      </c>
      <c r="F43" s="14">
        <v>45408</v>
      </c>
      <c r="G43" s="7">
        <f t="shared" si="2"/>
        <v>-29</v>
      </c>
      <c r="H43" s="10">
        <v>14.4</v>
      </c>
      <c r="I43" s="13" t="s">
        <v>59</v>
      </c>
      <c r="J43" s="11">
        <f t="shared" si="3"/>
        <v>-417.6</v>
      </c>
      <c r="K43" s="8">
        <f>J43/$H$45</f>
        <v>-2.0481795994543488E-3</v>
      </c>
    </row>
    <row r="44" spans="1:11" x14ac:dyDescent="0.25">
      <c r="A44" s="7">
        <v>2024</v>
      </c>
      <c r="B44" s="18" t="s">
        <v>38</v>
      </c>
      <c r="C44" s="7" t="s">
        <v>18</v>
      </c>
      <c r="D44" s="14">
        <v>45378</v>
      </c>
      <c r="E44" s="14">
        <v>45379</v>
      </c>
      <c r="F44" s="14">
        <v>45408</v>
      </c>
      <c r="G44" s="7">
        <f t="shared" si="2"/>
        <v>-29</v>
      </c>
      <c r="H44" s="10">
        <v>228.81</v>
      </c>
      <c r="I44" s="13" t="s">
        <v>72</v>
      </c>
      <c r="J44" s="11">
        <f t="shared" si="3"/>
        <v>-6635.49</v>
      </c>
      <c r="K44" s="8">
        <f>J44/$H$45</f>
        <v>-3.2544720427163158E-2</v>
      </c>
    </row>
    <row r="45" spans="1:11" ht="15.75" thickBot="1" x14ac:dyDescent="0.3">
      <c r="H45" s="16">
        <f>SUM(H2:H44)</f>
        <v>203888.37</v>
      </c>
      <c r="K45" s="17">
        <f>SUM(K2:K44)</f>
        <v>-12.883887148639232</v>
      </c>
    </row>
  </sheetData>
  <autoFilter ref="A1:K45" xr:uid="{00000000-0001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Paciolla</dc:creator>
  <cp:keywords/>
  <dc:description/>
  <cp:lastModifiedBy>Loredana Furia</cp:lastModifiedBy>
  <cp:revision/>
  <dcterms:created xsi:type="dcterms:W3CDTF">2015-06-05T18:19:34Z</dcterms:created>
  <dcterms:modified xsi:type="dcterms:W3CDTF">2025-04-15T10:36:20Z</dcterms:modified>
  <cp:category/>
  <cp:contentStatus/>
</cp:coreProperties>
</file>