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LoredanaFuria\Desktop\"/>
    </mc:Choice>
  </mc:AlternateContent>
  <xr:revisionPtr revIDLastSave="0" documentId="13_ncr:1_{B623419E-9583-4906-BDD6-7461D01C6C6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oglio1" sheetId="1" r:id="rId1"/>
  </sheets>
  <definedNames>
    <definedName name="_xlnm._FilterDatabase" localSheetId="0" hidden="1">Foglio1!$A$1:$K$48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48" i="1" l="1"/>
  <c r="G47" i="1" l="1"/>
  <c r="J47" i="1" s="1"/>
  <c r="G46" i="1"/>
  <c r="J46" i="1" s="1"/>
  <c r="G45" i="1"/>
  <c r="J45" i="1" s="1"/>
  <c r="G44" i="1"/>
  <c r="J44" i="1" s="1"/>
  <c r="G43" i="1"/>
  <c r="J43" i="1" s="1"/>
  <c r="G42" i="1"/>
  <c r="J42" i="1" s="1"/>
  <c r="G41" i="1"/>
  <c r="J41" i="1" s="1"/>
  <c r="G40" i="1"/>
  <c r="J40" i="1" s="1"/>
  <c r="G39" i="1"/>
  <c r="J39" i="1" s="1"/>
  <c r="G38" i="1"/>
  <c r="J38" i="1" s="1"/>
  <c r="G37" i="1"/>
  <c r="J37" i="1" s="1"/>
  <c r="G25" i="1"/>
  <c r="J25" i="1" s="1"/>
  <c r="G24" i="1"/>
  <c r="J24" i="1" s="1"/>
  <c r="G23" i="1"/>
  <c r="J23" i="1" s="1"/>
  <c r="G22" i="1"/>
  <c r="J22" i="1" s="1"/>
  <c r="G21" i="1"/>
  <c r="J21" i="1" s="1"/>
  <c r="G20" i="1"/>
  <c r="J20" i="1" s="1"/>
  <c r="G19" i="1"/>
  <c r="J19" i="1" s="1"/>
  <c r="G18" i="1"/>
  <c r="J18" i="1" s="1"/>
  <c r="G17" i="1"/>
  <c r="J17" i="1" s="1"/>
  <c r="G16" i="1"/>
  <c r="J16" i="1" s="1"/>
  <c r="G15" i="1"/>
  <c r="J15" i="1" s="1"/>
  <c r="G14" i="1"/>
  <c r="J14" i="1" s="1"/>
  <c r="G30" i="1"/>
  <c r="J30" i="1" s="1"/>
  <c r="G29" i="1"/>
  <c r="J29" i="1" s="1"/>
  <c r="G28" i="1"/>
  <c r="J28" i="1" s="1"/>
  <c r="G27" i="1"/>
  <c r="J27" i="1" s="1"/>
  <c r="G33" i="1"/>
  <c r="J33" i="1" s="1"/>
  <c r="G32" i="1"/>
  <c r="J32" i="1" s="1"/>
  <c r="G31" i="1"/>
  <c r="J31" i="1" s="1"/>
  <c r="G26" i="1"/>
  <c r="J26" i="1" s="1"/>
  <c r="G36" i="1"/>
  <c r="J36" i="1" s="1"/>
  <c r="G35" i="1"/>
  <c r="J35" i="1" s="1"/>
  <c r="G13" i="1"/>
  <c r="J13" i="1" s="1"/>
  <c r="G34" i="1"/>
  <c r="J34" i="1" s="1"/>
  <c r="G12" i="1"/>
  <c r="J12" i="1" s="1"/>
  <c r="G11" i="1"/>
  <c r="G5" i="1" l="1"/>
  <c r="J5" i="1" s="1"/>
  <c r="G4" i="1"/>
  <c r="J4" i="1" s="1"/>
  <c r="G3" i="1"/>
  <c r="J3" i="1" s="1"/>
  <c r="G2" i="1"/>
  <c r="J2" i="1" s="1"/>
  <c r="J11" i="1" l="1"/>
  <c r="G10" i="1"/>
  <c r="J10" i="1" s="1"/>
  <c r="G9" i="1"/>
  <c r="J9" i="1" s="1"/>
  <c r="G8" i="1"/>
  <c r="J8" i="1" s="1"/>
  <c r="G7" i="1"/>
  <c r="J7" i="1" s="1"/>
  <c r="G6" i="1"/>
  <c r="J6" i="1" s="1"/>
  <c r="K41" i="1" l="1"/>
  <c r="K46" i="1"/>
  <c r="K40" i="1"/>
  <c r="K39" i="1"/>
  <c r="K45" i="1"/>
  <c r="K44" i="1"/>
  <c r="K47" i="1"/>
  <c r="K42" i="1"/>
  <c r="K43" i="1"/>
  <c r="K37" i="1"/>
  <c r="K38" i="1"/>
  <c r="K20" i="1"/>
  <c r="K17" i="1"/>
  <c r="K18" i="1"/>
  <c r="K23" i="1"/>
  <c r="K24" i="1"/>
  <c r="K15" i="1"/>
  <c r="K21" i="1"/>
  <c r="K19" i="1"/>
  <c r="K25" i="1"/>
  <c r="K14" i="1"/>
  <c r="K16" i="1"/>
  <c r="K22" i="1"/>
  <c r="K27" i="1"/>
  <c r="K29" i="1"/>
  <c r="K28" i="1"/>
  <c r="K30" i="1"/>
  <c r="K26" i="1"/>
  <c r="K32" i="1"/>
  <c r="K31" i="1"/>
  <c r="K33" i="1"/>
  <c r="K35" i="1"/>
  <c r="K36" i="1"/>
  <c r="K34" i="1"/>
  <c r="K13" i="1"/>
  <c r="K5" i="1"/>
  <c r="K12" i="1"/>
  <c r="K4" i="1"/>
  <c r="K2" i="1"/>
  <c r="K3" i="1"/>
  <c r="K6" i="1"/>
  <c r="K7" i="1"/>
  <c r="K8" i="1"/>
  <c r="K9" i="1"/>
  <c r="K10" i="1"/>
  <c r="K11" i="1"/>
  <c r="K48" i="1" l="1"/>
</calcChain>
</file>

<file path=xl/sharedStrings.xml><?xml version="1.0" encoding="utf-8"?>
<sst xmlns="http://schemas.openxmlformats.org/spreadsheetml/2006/main" count="149" uniqueCount="96">
  <si>
    <t>Anno</t>
  </si>
  <si>
    <t>Beneficiario</t>
  </si>
  <si>
    <t>Tipologia di spesa sostenuta</t>
  </si>
  <si>
    <t>Data pagamento</t>
  </si>
  <si>
    <t>Data scadenza pagamento</t>
  </si>
  <si>
    <t>gg intercorsi</t>
  </si>
  <si>
    <t>Importo liquidazione</t>
  </si>
  <si>
    <t>Numero documento contabile</t>
  </si>
  <si>
    <t>Somma giorni scadenza pagamento e giorni intercorsi</t>
  </si>
  <si>
    <t>Indicatore</t>
  </si>
  <si>
    <t>Canone telefonico</t>
  </si>
  <si>
    <t>Buoni pasto</t>
  </si>
  <si>
    <t>Welfare aziendale</t>
  </si>
  <si>
    <t>08/PA</t>
  </si>
  <si>
    <t>Assistenza fiscale e personale</t>
  </si>
  <si>
    <t>Pulizie ordinarie locali</t>
  </si>
  <si>
    <t>Fornitura gas</t>
  </si>
  <si>
    <t>Fornitura energia</t>
  </si>
  <si>
    <t>Noleggio auto aziendale</t>
  </si>
  <si>
    <t>Servizi informatici</t>
  </si>
  <si>
    <t>05/PA</t>
  </si>
  <si>
    <t>Norman Lubello</t>
  </si>
  <si>
    <t>formazione</t>
  </si>
  <si>
    <t>consulenza legale</t>
  </si>
  <si>
    <t>noleggio stampanti</t>
  </si>
  <si>
    <t>nucleo di valutazione</t>
  </si>
  <si>
    <t>VODAFONE ITALIA S.p.A.</t>
  </si>
  <si>
    <t>EDENRED ITALIA Srl</t>
  </si>
  <si>
    <t>FAST Servizi e Appalti S.r.l.</t>
  </si>
  <si>
    <t>SARIMARI CRIVELLI GREPPI</t>
  </si>
  <si>
    <t>Enel Energia S.p.A.</t>
  </si>
  <si>
    <t>WELFARE SOLUTIONS SRL</t>
  </si>
  <si>
    <t>SI.NET SERVIZI INFORMATICI SRL</t>
  </si>
  <si>
    <t>E.ON ENERGIA SPA</t>
  </si>
  <si>
    <t>LeasePlan Italia S.p.A.</t>
  </si>
  <si>
    <t>C2 S.R.L.</t>
  </si>
  <si>
    <t>SICURA SPA Societ Unipersonale</t>
  </si>
  <si>
    <t>AP CAMPUS &amp; TRAINING S.R.L.</t>
  </si>
  <si>
    <t>Bisio Luca</t>
  </si>
  <si>
    <t>Colombo Alberto</t>
  </si>
  <si>
    <t>RICOH ITALIA S.R.L.</t>
  </si>
  <si>
    <t>GIUNTA LUIGI</t>
  </si>
  <si>
    <t>UTILITATIS SERVIZI SRL</t>
  </si>
  <si>
    <t>La Marca Carmine</t>
  </si>
  <si>
    <t>ISTITUTO NAZIONALE PREVIDENZA SOCIALE - INPS, Sede di VARESE</t>
  </si>
  <si>
    <t>servizi antincendio</t>
  </si>
  <si>
    <t>DPO</t>
  </si>
  <si>
    <t>elettricista</t>
  </si>
  <si>
    <t>Servizi software informatici</t>
  </si>
  <si>
    <t xml:space="preserve">Data fattura                                                                                                                  </t>
  </si>
  <si>
    <t>2015</t>
  </si>
  <si>
    <t>N46865</t>
  </si>
  <si>
    <t>1612-870000-2024-FT</t>
  </si>
  <si>
    <t>40091850</t>
  </si>
  <si>
    <t>35454625</t>
  </si>
  <si>
    <t>00000120115</t>
  </si>
  <si>
    <t>846</t>
  </si>
  <si>
    <t>617/01</t>
  </si>
  <si>
    <t>14/PA</t>
  </si>
  <si>
    <t>00000120196</t>
  </si>
  <si>
    <t>520</t>
  </si>
  <si>
    <t>FPA 3/24</t>
  </si>
  <si>
    <t>18/2024</t>
  </si>
  <si>
    <t>166</t>
  </si>
  <si>
    <t>00000120105</t>
  </si>
  <si>
    <t>18_24</t>
  </si>
  <si>
    <t>35542547</t>
  </si>
  <si>
    <t>35452839</t>
  </si>
  <si>
    <t>40091848</t>
  </si>
  <si>
    <t>AQ04592249</t>
  </si>
  <si>
    <t>529/01</t>
  </si>
  <si>
    <t>150</t>
  </si>
  <si>
    <t>005026326485</t>
  </si>
  <si>
    <t>005043250057</t>
  </si>
  <si>
    <t>1/95</t>
  </si>
  <si>
    <t>15/PA</t>
  </si>
  <si>
    <t>005034558834</t>
  </si>
  <si>
    <t>100/001</t>
  </si>
  <si>
    <t>2298</t>
  </si>
  <si>
    <t>40091849</t>
  </si>
  <si>
    <t>249255582</t>
  </si>
  <si>
    <t>676</t>
  </si>
  <si>
    <t>N49746</t>
  </si>
  <si>
    <t>766/01</t>
  </si>
  <si>
    <t>40106322</t>
  </si>
  <si>
    <t>40106320</t>
  </si>
  <si>
    <t>40106321</t>
  </si>
  <si>
    <t>249262136</t>
  </si>
  <si>
    <t>3103</t>
  </si>
  <si>
    <t>35361555</t>
  </si>
  <si>
    <t>35544341</t>
  </si>
  <si>
    <t>N48067</t>
  </si>
  <si>
    <t>35359571</t>
  </si>
  <si>
    <t>12</t>
  </si>
  <si>
    <t>assistenza tariffaria</t>
  </si>
  <si>
    <t>visite fiscali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</si>
</sst>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44" fontId="2" fillId="0" borderId="1" xfId="1" applyFont="1" applyBorder="1" applyAlignment="1">
      <alignment horizontal="center" vertical="center" wrapText="1"/>
    </xf>
    <xf numFmtId="0" fontId="3" fillId="0" borderId="1" xfId="0" applyFont="1" applyBorder="1"/>
    <xf numFmtId="2" fontId="3" fillId="0" borderId="1" xfId="0" applyNumberFormat="1" applyFont="1" applyBorder="1"/>
    <xf numFmtId="44" fontId="3" fillId="0" borderId="1" xfId="1" applyFont="1" applyBorder="1" applyAlignment="1"/>
    <xf numFmtId="44" fontId="3" fillId="0" borderId="1" xfId="0" applyNumberFormat="1" applyFont="1" applyBorder="1"/>
    <xf numFmtId="49" fontId="0" fillId="0" borderId="0" xfId="0" applyNumberFormat="1" applyAlignment="1">
      <alignment horizontal="right"/>
    </xf>
    <xf numFmtId="14" fontId="0" fillId="0" borderId="0" xfId="0" applyNumberFormat="1" applyAlignment="1">
      <alignment horizontal="right"/>
    </xf>
    <xf numFmtId="0" fontId="3" fillId="0" borderId="0" xfId="0" applyFont="1"/>
    <xf numFmtId="44" fontId="0" fillId="0" borderId="2" xfId="0" applyNumberFormat="1" applyBorder="1"/>
    <xf numFmtId="2" fontId="0" fillId="0" borderId="2" xfId="0" applyNumberFormat="1" applyBorder="1"/>
    <xf numFmtId="49" fontId="0" fillId="0" borderId="1" xfId="0" applyNumberFormat="1" applyBorder="1" applyAlignment="1">
      <alignment horizontal="right"/>
    </xf>
    <xf numFmtId="0" fontId="3" fillId="0" borderId="1" xfId="0" applyFont="1" applyBorder="1" applyAlignment="1">
      <alignment horizontal="left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8"/>
  <sheetViews>
    <sheetView tabSelected="1" zoomScale="128" zoomScaleNormal="120" workbookViewId="0">
      <pane ySplit="1" topLeftCell="A37" activePane="bottomLeft" state="frozen"/>
      <selection pane="bottomLeft" activeCell="F54" sqref="F54"/>
    </sheetView>
  </sheetViews>
  <sheetFormatPr defaultRowHeight="15" x14ac:dyDescent="0.25"/>
  <cols>
    <col min="2" max="2" width="24.140625" customWidth="1"/>
    <col min="3" max="3" width="30.85546875" customWidth="1"/>
    <col min="4" max="4" width="11.85546875" style="13" customWidth="1"/>
    <col min="5" max="5" width="11.28515625" style="13" customWidth="1"/>
    <col min="6" max="6" width="12.42578125" style="13" customWidth="1"/>
    <col min="7" max="7" width="8.28515625" customWidth="1"/>
    <col min="8" max="8" width="13.7109375" customWidth="1"/>
    <col min="9" max="9" width="18.28515625" style="1" customWidth="1"/>
    <col min="10" max="10" width="16.42578125" customWidth="1"/>
    <col min="11" max="11" width="9.85546875" customWidth="1"/>
  </cols>
  <sheetData>
    <row r="1" spans="1:11" ht="48.75" customHeight="1" x14ac:dyDescent="0.25">
      <c r="A1" s="2" t="s">
        <v>0</v>
      </c>
      <c r="B1" s="3" t="s">
        <v>1</v>
      </c>
      <c r="C1" s="4" t="s">
        <v>2</v>
      </c>
      <c r="D1" s="5" t="s">
        <v>49</v>
      </c>
      <c r="E1" s="5" t="s">
        <v>3</v>
      </c>
      <c r="F1" s="5" t="s">
        <v>4</v>
      </c>
      <c r="G1" s="5" t="s">
        <v>5</v>
      </c>
      <c r="H1" s="6" t="s">
        <v>6</v>
      </c>
      <c r="I1" s="5" t="s">
        <v>7</v>
      </c>
      <c r="J1" s="5" t="s">
        <v>8</v>
      </c>
      <c r="K1" s="5" t="s">
        <v>9</v>
      </c>
    </row>
    <row r="2" spans="1:11" x14ac:dyDescent="0.25">
      <c r="A2" s="7">
        <v>2024</v>
      </c>
      <c r="B2" s="16" t="s">
        <v>35</v>
      </c>
      <c r="C2" s="7" t="s">
        <v>48</v>
      </c>
      <c r="D2" s="12">
        <v>45387</v>
      </c>
      <c r="E2" s="12">
        <v>45412</v>
      </c>
      <c r="F2" s="12">
        <v>45417</v>
      </c>
      <c r="G2" s="7">
        <f t="shared" ref="G2:G5" si="0">E2-F2</f>
        <v>-5</v>
      </c>
      <c r="H2" s="9">
        <v>1444.32</v>
      </c>
      <c r="I2" s="11" t="s">
        <v>50</v>
      </c>
      <c r="J2" s="10">
        <f t="shared" ref="J2:J5" si="1">G2*H2</f>
        <v>-7221.5999999999995</v>
      </c>
      <c r="K2" s="8">
        <f>J2/$H$48</f>
        <v>-0.10088314662212029</v>
      </c>
    </row>
    <row r="3" spans="1:11" x14ac:dyDescent="0.25">
      <c r="A3" s="7">
        <v>2024</v>
      </c>
      <c r="B3" s="16" t="s">
        <v>27</v>
      </c>
      <c r="C3" s="7" t="s">
        <v>11</v>
      </c>
      <c r="D3" s="12">
        <v>45387</v>
      </c>
      <c r="E3" s="12">
        <v>45412</v>
      </c>
      <c r="F3" s="12">
        <v>45417</v>
      </c>
      <c r="G3" s="7">
        <f t="shared" si="0"/>
        <v>-5</v>
      </c>
      <c r="H3" s="9">
        <v>1349.91</v>
      </c>
      <c r="I3" s="11" t="s">
        <v>51</v>
      </c>
      <c r="J3" s="10">
        <f t="shared" si="1"/>
        <v>-6749.55</v>
      </c>
      <c r="K3" s="8">
        <f>J3/$H$48</f>
        <v>-9.4288778426295017E-2</v>
      </c>
    </row>
    <row r="4" spans="1:11" x14ac:dyDescent="0.25">
      <c r="A4" s="7">
        <v>2024</v>
      </c>
      <c r="B4" s="16" t="s">
        <v>37</v>
      </c>
      <c r="C4" s="7" t="s">
        <v>22</v>
      </c>
      <c r="D4" s="12">
        <v>45390</v>
      </c>
      <c r="E4" s="12">
        <v>45412</v>
      </c>
      <c r="F4" s="12">
        <v>45420</v>
      </c>
      <c r="G4" s="7">
        <f t="shared" si="0"/>
        <v>-8</v>
      </c>
      <c r="H4" s="9">
        <v>250</v>
      </c>
      <c r="I4" s="11" t="s">
        <v>74</v>
      </c>
      <c r="J4" s="10">
        <f t="shared" si="1"/>
        <v>-2000</v>
      </c>
      <c r="K4" s="8">
        <f>J4/$H$48</f>
        <v>-2.7939278448576577E-2</v>
      </c>
    </row>
    <row r="5" spans="1:11" x14ac:dyDescent="0.25">
      <c r="A5" s="7">
        <v>2024</v>
      </c>
      <c r="B5" s="16" t="s">
        <v>28</v>
      </c>
      <c r="C5" s="7" t="s">
        <v>15</v>
      </c>
      <c r="D5" s="12">
        <v>45391</v>
      </c>
      <c r="E5" s="12">
        <v>45412</v>
      </c>
      <c r="F5" s="12">
        <v>45421</v>
      </c>
      <c r="G5" s="7">
        <f t="shared" si="0"/>
        <v>-9</v>
      </c>
      <c r="H5" s="9">
        <v>1500</v>
      </c>
      <c r="I5" s="11" t="s">
        <v>60</v>
      </c>
      <c r="J5" s="10">
        <f t="shared" si="1"/>
        <v>-13500</v>
      </c>
      <c r="K5" s="8">
        <f>J5/$H$48</f>
        <v>-0.18859012952789189</v>
      </c>
    </row>
    <row r="6" spans="1:11" x14ac:dyDescent="0.25">
      <c r="A6" s="7">
        <v>2024</v>
      </c>
      <c r="B6" s="16" t="s">
        <v>32</v>
      </c>
      <c r="C6" s="7" t="s">
        <v>19</v>
      </c>
      <c r="D6" s="12">
        <v>45391</v>
      </c>
      <c r="E6" s="12">
        <v>45412</v>
      </c>
      <c r="F6" s="12">
        <v>45421</v>
      </c>
      <c r="G6" s="7">
        <f t="shared" ref="G6:G12" si="2">E6-F6</f>
        <v>-9</v>
      </c>
      <c r="H6" s="9">
        <v>317.52</v>
      </c>
      <c r="I6" s="11" t="s">
        <v>70</v>
      </c>
      <c r="J6" s="10">
        <f t="shared" ref="J6:J25" si="3">G6*H6</f>
        <v>-2857.68</v>
      </c>
      <c r="K6" s="8">
        <f>J6/$H$48</f>
        <v>-3.9920758618464156E-2</v>
      </c>
    </row>
    <row r="7" spans="1:11" x14ac:dyDescent="0.25">
      <c r="A7" s="7">
        <v>2024</v>
      </c>
      <c r="B7" s="16" t="s">
        <v>30</v>
      </c>
      <c r="C7" s="7" t="s">
        <v>17</v>
      </c>
      <c r="D7" s="12">
        <v>45391</v>
      </c>
      <c r="E7" s="12">
        <v>45412</v>
      </c>
      <c r="F7" s="12">
        <v>45421</v>
      </c>
      <c r="G7" s="7">
        <f t="shared" si="2"/>
        <v>-9</v>
      </c>
      <c r="H7" s="9">
        <v>334.02</v>
      </c>
      <c r="I7" s="11" t="s">
        <v>72</v>
      </c>
      <c r="J7" s="10">
        <f t="shared" si="3"/>
        <v>-3006.18</v>
      </c>
      <c r="K7" s="8">
        <f>J7/$H$48</f>
        <v>-4.1995250043270968E-2</v>
      </c>
    </row>
    <row r="8" spans="1:11" x14ac:dyDescent="0.25">
      <c r="A8" s="7">
        <v>2024</v>
      </c>
      <c r="B8" s="16" t="s">
        <v>31</v>
      </c>
      <c r="C8" s="7" t="s">
        <v>12</v>
      </c>
      <c r="D8" s="12">
        <v>45393</v>
      </c>
      <c r="E8" s="12">
        <v>45412</v>
      </c>
      <c r="F8" s="12">
        <v>45423</v>
      </c>
      <c r="G8" s="7">
        <f t="shared" si="2"/>
        <v>-11</v>
      </c>
      <c r="H8" s="9">
        <v>1652</v>
      </c>
      <c r="I8" s="11" t="s">
        <v>20</v>
      </c>
      <c r="J8" s="10">
        <f t="shared" si="3"/>
        <v>-18172</v>
      </c>
      <c r="K8" s="8">
        <f>J8/$H$48</f>
        <v>-0.25385628398376681</v>
      </c>
    </row>
    <row r="9" spans="1:11" x14ac:dyDescent="0.25">
      <c r="A9" s="7">
        <v>2024</v>
      </c>
      <c r="B9" s="16" t="s">
        <v>38</v>
      </c>
      <c r="C9" s="7" t="s">
        <v>25</v>
      </c>
      <c r="D9" s="12">
        <v>45399</v>
      </c>
      <c r="E9" s="12">
        <v>45412</v>
      </c>
      <c r="F9" s="12">
        <v>45429</v>
      </c>
      <c r="G9" s="7">
        <f t="shared" si="2"/>
        <v>-17</v>
      </c>
      <c r="H9" s="9">
        <v>3172</v>
      </c>
      <c r="I9" s="11" t="s">
        <v>65</v>
      </c>
      <c r="J9" s="10">
        <f t="shared" si="3"/>
        <v>-53924</v>
      </c>
      <c r="K9" s="8">
        <f>J9/$H$48</f>
        <v>-0.75329882553052163</v>
      </c>
    </row>
    <row r="10" spans="1:11" x14ac:dyDescent="0.25">
      <c r="A10" s="7">
        <v>2024</v>
      </c>
      <c r="B10" s="16" t="s">
        <v>33</v>
      </c>
      <c r="C10" s="7" t="s">
        <v>16</v>
      </c>
      <c r="D10" s="12">
        <v>45400</v>
      </c>
      <c r="E10" s="12">
        <v>45412</v>
      </c>
      <c r="F10" s="12">
        <v>45430</v>
      </c>
      <c r="G10" s="7">
        <f t="shared" si="2"/>
        <v>-18</v>
      </c>
      <c r="H10" s="9">
        <v>127.96</v>
      </c>
      <c r="I10" s="11" t="s">
        <v>53</v>
      </c>
      <c r="J10" s="10">
        <f t="shared" si="3"/>
        <v>-2303.2799999999997</v>
      </c>
      <c r="K10" s="8">
        <f>J10/$H$48</f>
        <v>-3.2175990632518726E-2</v>
      </c>
    </row>
    <row r="11" spans="1:11" x14ac:dyDescent="0.25">
      <c r="A11" s="7">
        <v>2024</v>
      </c>
      <c r="B11" s="16" t="s">
        <v>33</v>
      </c>
      <c r="C11" s="7" t="s">
        <v>16</v>
      </c>
      <c r="D11" s="12">
        <v>45400</v>
      </c>
      <c r="E11" s="12">
        <v>45412</v>
      </c>
      <c r="F11" s="12">
        <v>45430</v>
      </c>
      <c r="G11" s="7">
        <f t="shared" si="2"/>
        <v>-18</v>
      </c>
      <c r="H11" s="9">
        <v>515.64</v>
      </c>
      <c r="I11" s="11" t="s">
        <v>68</v>
      </c>
      <c r="J11" s="10">
        <f t="shared" si="3"/>
        <v>-9281.52</v>
      </c>
      <c r="K11" s="8">
        <f>J11/$H$48</f>
        <v>-0.12965948585301623</v>
      </c>
    </row>
    <row r="12" spans="1:11" x14ac:dyDescent="0.25">
      <c r="A12" s="7">
        <v>2024</v>
      </c>
      <c r="B12" s="16" t="s">
        <v>35</v>
      </c>
      <c r="C12" s="7" t="s">
        <v>48</v>
      </c>
      <c r="D12" s="12">
        <v>45400</v>
      </c>
      <c r="E12" s="12">
        <v>45412</v>
      </c>
      <c r="F12" s="12">
        <v>45430</v>
      </c>
      <c r="G12" s="7">
        <f t="shared" si="2"/>
        <v>-18</v>
      </c>
      <c r="H12" s="9">
        <v>387.36</v>
      </c>
      <c r="I12" s="11" t="s">
        <v>78</v>
      </c>
      <c r="J12" s="10">
        <f t="shared" si="3"/>
        <v>-6972.4800000000005</v>
      </c>
      <c r="K12" s="8">
        <f>J12/$H$48</f>
        <v>-9.7403030098565616E-2</v>
      </c>
    </row>
    <row r="13" spans="1:11" x14ac:dyDescent="0.25">
      <c r="A13" s="7">
        <v>2024</v>
      </c>
      <c r="B13" s="16" t="s">
        <v>33</v>
      </c>
      <c r="C13" s="7" t="s">
        <v>16</v>
      </c>
      <c r="D13" s="12">
        <v>45400</v>
      </c>
      <c r="E13" s="12">
        <v>45412</v>
      </c>
      <c r="F13" s="12">
        <v>45430</v>
      </c>
      <c r="G13" s="7">
        <f t="shared" ref="G13:G47" si="4">E13-F13</f>
        <v>-18</v>
      </c>
      <c r="H13" s="9">
        <v>266.72000000000003</v>
      </c>
      <c r="I13" s="11" t="s">
        <v>79</v>
      </c>
      <c r="J13" s="10">
        <f t="shared" si="3"/>
        <v>-4800.9600000000009</v>
      </c>
      <c r="K13" s="8">
        <f>J13/$H$48</f>
        <v>-6.7067679130239116E-2</v>
      </c>
    </row>
    <row r="14" spans="1:11" x14ac:dyDescent="0.25">
      <c r="A14" s="7">
        <v>2024</v>
      </c>
      <c r="B14" s="16" t="s">
        <v>36</v>
      </c>
      <c r="C14" s="17" t="s">
        <v>45</v>
      </c>
      <c r="D14" s="12">
        <v>45406</v>
      </c>
      <c r="E14" s="12">
        <v>45414</v>
      </c>
      <c r="F14" s="12">
        <v>45436</v>
      </c>
      <c r="G14" s="7">
        <f t="shared" si="4"/>
        <v>-22</v>
      </c>
      <c r="H14" s="9">
        <v>350</v>
      </c>
      <c r="I14" s="11" t="s">
        <v>55</v>
      </c>
      <c r="J14" s="10">
        <f t="shared" si="3"/>
        <v>-7700</v>
      </c>
      <c r="K14" s="8">
        <f>J14/$H$48</f>
        <v>-0.10756622202701982</v>
      </c>
    </row>
    <row r="15" spans="1:11" x14ac:dyDescent="0.25">
      <c r="A15" s="7">
        <v>2024</v>
      </c>
      <c r="B15" s="16" t="s">
        <v>36</v>
      </c>
      <c r="C15" s="17" t="s">
        <v>45</v>
      </c>
      <c r="D15" s="12">
        <v>45406</v>
      </c>
      <c r="E15" s="12">
        <v>45414</v>
      </c>
      <c r="F15" s="12">
        <v>45436</v>
      </c>
      <c r="G15" s="7">
        <f t="shared" si="4"/>
        <v>-22</v>
      </c>
      <c r="H15" s="9">
        <v>500.3</v>
      </c>
      <c r="I15" s="11" t="s">
        <v>64</v>
      </c>
      <c r="J15" s="10">
        <f t="shared" si="3"/>
        <v>-11006.6</v>
      </c>
      <c r="K15" s="8">
        <f>J15/$H$48</f>
        <v>-0.15375823108605149</v>
      </c>
    </row>
    <row r="16" spans="1:11" x14ac:dyDescent="0.25">
      <c r="A16" s="7">
        <v>2024</v>
      </c>
      <c r="B16" s="16" t="s">
        <v>34</v>
      </c>
      <c r="C16" s="7" t="s">
        <v>18</v>
      </c>
      <c r="D16" s="12">
        <v>45411</v>
      </c>
      <c r="E16" s="12">
        <v>45414</v>
      </c>
      <c r="F16" s="12">
        <v>45441</v>
      </c>
      <c r="G16" s="7">
        <f t="shared" si="4"/>
        <v>-27</v>
      </c>
      <c r="H16" s="9">
        <v>14.47</v>
      </c>
      <c r="I16" s="11" t="s">
        <v>89</v>
      </c>
      <c r="J16" s="10">
        <f t="shared" si="3"/>
        <v>-390.69</v>
      </c>
      <c r="K16" s="8">
        <f>J16/$H$48</f>
        <v>-5.4577983485371911E-3</v>
      </c>
    </row>
    <row r="17" spans="1:11" x14ac:dyDescent="0.25">
      <c r="A17" s="7">
        <v>2024</v>
      </c>
      <c r="B17" s="16" t="s">
        <v>34</v>
      </c>
      <c r="C17" s="7" t="s">
        <v>18</v>
      </c>
      <c r="D17" s="12">
        <v>45411</v>
      </c>
      <c r="E17" s="12">
        <v>45414</v>
      </c>
      <c r="F17" s="12">
        <v>45441</v>
      </c>
      <c r="G17" s="7">
        <f t="shared" si="4"/>
        <v>-27</v>
      </c>
      <c r="H17" s="9">
        <v>228.81</v>
      </c>
      <c r="I17" s="11" t="s">
        <v>92</v>
      </c>
      <c r="J17" s="10">
        <f t="shared" si="3"/>
        <v>-6177.87</v>
      </c>
      <c r="K17" s="8">
        <f>J17/$H$48</f>
        <v>-8.630261507455389E-2</v>
      </c>
    </row>
    <row r="18" spans="1:11" x14ac:dyDescent="0.25">
      <c r="A18" s="7">
        <v>2024</v>
      </c>
      <c r="B18" s="16" t="s">
        <v>21</v>
      </c>
      <c r="C18" s="7" t="s">
        <v>46</v>
      </c>
      <c r="D18" s="12">
        <v>45412</v>
      </c>
      <c r="E18" s="12">
        <v>45414</v>
      </c>
      <c r="F18" s="12">
        <v>45442</v>
      </c>
      <c r="G18" s="7">
        <f t="shared" si="4"/>
        <v>-28</v>
      </c>
      <c r="H18" s="9">
        <v>1875</v>
      </c>
      <c r="I18" s="11" t="s">
        <v>61</v>
      </c>
      <c r="J18" s="10">
        <f t="shared" si="3"/>
        <v>-52500</v>
      </c>
      <c r="K18" s="8">
        <f>J18/$H$48</f>
        <v>-0.73340605927513514</v>
      </c>
    </row>
    <row r="19" spans="1:11" x14ac:dyDescent="0.25">
      <c r="A19" s="7">
        <v>2024</v>
      </c>
      <c r="B19" s="16" t="s">
        <v>29</v>
      </c>
      <c r="C19" s="7" t="s">
        <v>14</v>
      </c>
      <c r="D19" s="12">
        <v>45415</v>
      </c>
      <c r="E19" s="12">
        <v>45439</v>
      </c>
      <c r="F19" s="12">
        <v>45445</v>
      </c>
      <c r="G19" s="7">
        <f t="shared" si="4"/>
        <v>-6</v>
      </c>
      <c r="H19" s="9">
        <v>6100</v>
      </c>
      <c r="I19" s="11" t="s">
        <v>63</v>
      </c>
      <c r="J19" s="10">
        <f t="shared" si="3"/>
        <v>-36600</v>
      </c>
      <c r="K19" s="8">
        <f>J19/$H$48</f>
        <v>-0.51128879560895135</v>
      </c>
    </row>
    <row r="20" spans="1:11" x14ac:dyDescent="0.25">
      <c r="A20" s="7">
        <v>2024</v>
      </c>
      <c r="B20" s="16" t="s">
        <v>27</v>
      </c>
      <c r="C20" s="7" t="s">
        <v>11</v>
      </c>
      <c r="D20" s="12">
        <v>45415</v>
      </c>
      <c r="E20" s="12">
        <v>45439</v>
      </c>
      <c r="F20" s="12">
        <v>45445</v>
      </c>
      <c r="G20" s="7">
        <f t="shared" si="4"/>
        <v>-6</v>
      </c>
      <c r="H20" s="9">
        <v>1235.82</v>
      </c>
      <c r="I20" s="11" t="s">
        <v>91</v>
      </c>
      <c r="J20" s="10">
        <f t="shared" si="3"/>
        <v>-7414.92</v>
      </c>
      <c r="K20" s="8">
        <f>J20/$H$48</f>
        <v>-0.10358375727695972</v>
      </c>
    </row>
    <row r="21" spans="1:11" x14ac:dyDescent="0.25">
      <c r="A21" s="7">
        <v>2024</v>
      </c>
      <c r="B21" s="16" t="s">
        <v>32</v>
      </c>
      <c r="C21" s="17" t="s">
        <v>19</v>
      </c>
      <c r="D21" s="12">
        <v>45418</v>
      </c>
      <c r="E21" s="12">
        <v>45440</v>
      </c>
      <c r="F21" s="12">
        <v>45448</v>
      </c>
      <c r="G21" s="7">
        <f t="shared" si="4"/>
        <v>-8</v>
      </c>
      <c r="H21" s="9">
        <v>87.12</v>
      </c>
      <c r="I21" s="11" t="s">
        <v>57</v>
      </c>
      <c r="J21" s="10">
        <f t="shared" si="3"/>
        <v>-696.96</v>
      </c>
      <c r="K21" s="8">
        <f>J21/$H$48</f>
        <v>-9.7362797537599664E-3</v>
      </c>
    </row>
    <row r="22" spans="1:11" x14ac:dyDescent="0.25">
      <c r="A22" s="7">
        <v>2024</v>
      </c>
      <c r="B22" s="16" t="s">
        <v>26</v>
      </c>
      <c r="C22" s="7" t="s">
        <v>10</v>
      </c>
      <c r="D22" s="12">
        <v>45419</v>
      </c>
      <c r="E22" s="12">
        <v>45439</v>
      </c>
      <c r="F22" s="12">
        <v>45449</v>
      </c>
      <c r="G22" s="7">
        <f t="shared" si="4"/>
        <v>-10</v>
      </c>
      <c r="H22" s="9">
        <v>733.21</v>
      </c>
      <c r="I22" s="11" t="s">
        <v>69</v>
      </c>
      <c r="J22" s="10">
        <f t="shared" si="3"/>
        <v>-7332.1</v>
      </c>
      <c r="K22" s="8">
        <f>J22/$H$48</f>
        <v>-0.10242679175640416</v>
      </c>
    </row>
    <row r="23" spans="1:11" x14ac:dyDescent="0.25">
      <c r="A23" s="7">
        <v>2024</v>
      </c>
      <c r="B23" s="16" t="s">
        <v>39</v>
      </c>
      <c r="C23" s="7" t="s">
        <v>23</v>
      </c>
      <c r="D23" s="12">
        <v>45420</v>
      </c>
      <c r="E23" s="12">
        <v>45439</v>
      </c>
      <c r="F23" s="12">
        <v>45450</v>
      </c>
      <c r="G23" s="7">
        <f t="shared" si="4"/>
        <v>-11</v>
      </c>
      <c r="H23" s="9">
        <v>5252.83</v>
      </c>
      <c r="I23" s="11" t="s">
        <v>62</v>
      </c>
      <c r="J23" s="10">
        <f t="shared" si="3"/>
        <v>-57781.13</v>
      </c>
      <c r="K23" s="8">
        <f>J23/$H$48</f>
        <v>-0.80718154007170073</v>
      </c>
    </row>
    <row r="24" spans="1:11" x14ac:dyDescent="0.25">
      <c r="A24" s="7">
        <v>2024</v>
      </c>
      <c r="B24" s="16" t="s">
        <v>30</v>
      </c>
      <c r="C24" s="7" t="s">
        <v>17</v>
      </c>
      <c r="D24" s="12">
        <v>45420</v>
      </c>
      <c r="E24" s="12">
        <v>45439</v>
      </c>
      <c r="F24" s="12">
        <v>45450</v>
      </c>
      <c r="G24" s="7">
        <f t="shared" si="4"/>
        <v>-11</v>
      </c>
      <c r="H24" s="9">
        <v>331.79</v>
      </c>
      <c r="I24" s="11" t="s">
        <v>76</v>
      </c>
      <c r="J24" s="10">
        <f t="shared" si="3"/>
        <v>-3649.69</v>
      </c>
      <c r="K24" s="8">
        <f>J24/$H$48</f>
        <v>-5.0984852580492727E-2</v>
      </c>
    </row>
    <row r="25" spans="1:11" x14ac:dyDescent="0.25">
      <c r="A25" s="7">
        <v>2024</v>
      </c>
      <c r="B25" s="16" t="s">
        <v>40</v>
      </c>
      <c r="C25" s="17" t="s">
        <v>24</v>
      </c>
      <c r="D25" s="12">
        <v>45421</v>
      </c>
      <c r="E25" s="12">
        <v>45439</v>
      </c>
      <c r="F25" s="12">
        <v>45451</v>
      </c>
      <c r="G25" s="7">
        <f t="shared" si="4"/>
        <v>-12</v>
      </c>
      <c r="H25" s="9">
        <v>1697.76</v>
      </c>
      <c r="I25" s="11" t="s">
        <v>80</v>
      </c>
      <c r="J25" s="10">
        <f t="shared" si="3"/>
        <v>-20373.12</v>
      </c>
      <c r="K25" s="8">
        <f>J25/$H$48</f>
        <v>-0.28460513627313222</v>
      </c>
    </row>
    <row r="26" spans="1:11" x14ac:dyDescent="0.25">
      <c r="A26" s="7">
        <v>2024</v>
      </c>
      <c r="B26" s="16" t="s">
        <v>28</v>
      </c>
      <c r="C26" s="7" t="s">
        <v>15</v>
      </c>
      <c r="D26" s="12">
        <v>45421</v>
      </c>
      <c r="E26" s="12">
        <v>45439</v>
      </c>
      <c r="F26" s="12">
        <v>45451</v>
      </c>
      <c r="G26" s="7">
        <f t="shared" si="4"/>
        <v>-12</v>
      </c>
      <c r="H26" s="9">
        <v>1500</v>
      </c>
      <c r="I26" s="11" t="s">
        <v>81</v>
      </c>
      <c r="J26" s="10">
        <f t="shared" ref="J26:J33" si="5">G26*H26</f>
        <v>-18000</v>
      </c>
      <c r="K26" s="8">
        <f>J26/$H$48</f>
        <v>-0.25145350603718919</v>
      </c>
    </row>
    <row r="27" spans="1:11" x14ac:dyDescent="0.25">
      <c r="A27" s="7">
        <v>2024</v>
      </c>
      <c r="B27" s="16" t="s">
        <v>40</v>
      </c>
      <c r="C27" s="17" t="s">
        <v>24</v>
      </c>
      <c r="D27" s="12">
        <v>45421</v>
      </c>
      <c r="E27" s="12">
        <v>45439</v>
      </c>
      <c r="F27" s="12">
        <v>45451</v>
      </c>
      <c r="G27" s="7">
        <f t="shared" si="4"/>
        <v>-12</v>
      </c>
      <c r="H27" s="9">
        <v>235.3</v>
      </c>
      <c r="I27" s="11" t="s">
        <v>87</v>
      </c>
      <c r="J27" s="10">
        <f>G27*H27</f>
        <v>-2823.6000000000004</v>
      </c>
      <c r="K27" s="8">
        <f>J27/$H$48</f>
        <v>-3.9444673313700419E-2</v>
      </c>
    </row>
    <row r="28" spans="1:11" x14ac:dyDescent="0.25">
      <c r="A28" s="7">
        <v>2024</v>
      </c>
      <c r="B28" s="16" t="s">
        <v>41</v>
      </c>
      <c r="C28" s="7" t="s">
        <v>47</v>
      </c>
      <c r="D28" s="12">
        <v>45422</v>
      </c>
      <c r="E28" s="12">
        <v>45439</v>
      </c>
      <c r="F28" s="12">
        <v>45452</v>
      </c>
      <c r="G28" s="7">
        <f t="shared" si="4"/>
        <v>-13</v>
      </c>
      <c r="H28" s="9">
        <v>112.32</v>
      </c>
      <c r="I28" s="11" t="s">
        <v>71</v>
      </c>
      <c r="J28" s="10">
        <f>G28*H28</f>
        <v>-1460.1599999999999</v>
      </c>
      <c r="K28" s="8">
        <f>J28/$H$48</f>
        <v>-2.0397908409736785E-2</v>
      </c>
    </row>
    <row r="29" spans="1:11" x14ac:dyDescent="0.25">
      <c r="A29" s="7">
        <v>2024</v>
      </c>
      <c r="B29" s="16" t="s">
        <v>31</v>
      </c>
      <c r="C29" s="7" t="s">
        <v>12</v>
      </c>
      <c r="D29" s="12">
        <v>45422</v>
      </c>
      <c r="E29" s="12">
        <v>45440</v>
      </c>
      <c r="F29" s="12">
        <v>45452</v>
      </c>
      <c r="G29" s="7">
        <f t="shared" si="4"/>
        <v>-12</v>
      </c>
      <c r="H29" s="9">
        <v>837</v>
      </c>
      <c r="I29" s="11" t="s">
        <v>13</v>
      </c>
      <c r="J29" s="10">
        <f>G29*H29</f>
        <v>-10044</v>
      </c>
      <c r="K29" s="8">
        <f>J29/$H$48</f>
        <v>-0.14031105636875157</v>
      </c>
    </row>
    <row r="30" spans="1:11" x14ac:dyDescent="0.25">
      <c r="A30" s="7">
        <v>2024</v>
      </c>
      <c r="B30" s="16" t="s">
        <v>33</v>
      </c>
      <c r="C30" s="7" t="s">
        <v>16</v>
      </c>
      <c r="D30" s="12">
        <v>45429</v>
      </c>
      <c r="E30" s="12">
        <v>45440</v>
      </c>
      <c r="F30" s="12">
        <v>45459</v>
      </c>
      <c r="G30" s="7">
        <f t="shared" si="4"/>
        <v>-19</v>
      </c>
      <c r="H30" s="9">
        <v>115.87</v>
      </c>
      <c r="I30" s="11" t="s">
        <v>84</v>
      </c>
      <c r="J30" s="10">
        <f>G30*H30</f>
        <v>-2201.5300000000002</v>
      </c>
      <c r="K30" s="8">
        <f>J30/$H$48</f>
        <v>-3.0754579841447399E-2</v>
      </c>
    </row>
    <row r="31" spans="1:11" x14ac:dyDescent="0.25">
      <c r="A31" s="7">
        <v>2024</v>
      </c>
      <c r="B31" s="16" t="s">
        <v>33</v>
      </c>
      <c r="C31" s="7" t="s">
        <v>16</v>
      </c>
      <c r="D31" s="12">
        <v>45429</v>
      </c>
      <c r="E31" s="12">
        <v>45440</v>
      </c>
      <c r="F31" s="12">
        <v>45459</v>
      </c>
      <c r="G31" s="7">
        <f t="shared" si="4"/>
        <v>-19</v>
      </c>
      <c r="H31" s="9">
        <v>422.08</v>
      </c>
      <c r="I31" s="11" t="s">
        <v>85</v>
      </c>
      <c r="J31" s="10">
        <f t="shared" si="5"/>
        <v>-8019.5199999999995</v>
      </c>
      <c r="K31" s="8">
        <f>J31/$H$48</f>
        <v>-0.11202980115196441</v>
      </c>
    </row>
    <row r="32" spans="1:11" x14ac:dyDescent="0.25">
      <c r="A32" s="7">
        <v>2024</v>
      </c>
      <c r="B32" s="16" t="s">
        <v>33</v>
      </c>
      <c r="C32" s="7" t="s">
        <v>16</v>
      </c>
      <c r="D32" s="12">
        <v>45430</v>
      </c>
      <c r="E32" s="12">
        <v>45440</v>
      </c>
      <c r="F32" s="12">
        <v>45460</v>
      </c>
      <c r="G32" s="7">
        <f t="shared" si="4"/>
        <v>-20</v>
      </c>
      <c r="H32" s="9">
        <v>240.4</v>
      </c>
      <c r="I32" s="11" t="s">
        <v>86</v>
      </c>
      <c r="J32" s="10">
        <f t="shared" si="5"/>
        <v>-4808</v>
      </c>
      <c r="K32" s="8">
        <f>J32/$H$48</f>
        <v>-6.7166025390378095E-2</v>
      </c>
    </row>
    <row r="33" spans="1:11" x14ac:dyDescent="0.25">
      <c r="A33" s="7">
        <v>2024</v>
      </c>
      <c r="B33" s="16" t="s">
        <v>35</v>
      </c>
      <c r="C33" s="7" t="s">
        <v>48</v>
      </c>
      <c r="D33" s="12">
        <v>45440</v>
      </c>
      <c r="E33" s="12">
        <v>45476</v>
      </c>
      <c r="F33" s="12">
        <v>45470</v>
      </c>
      <c r="G33" s="7">
        <f t="shared" si="4"/>
        <v>6</v>
      </c>
      <c r="H33" s="9">
        <v>84.96</v>
      </c>
      <c r="I33" s="11" t="s">
        <v>88</v>
      </c>
      <c r="J33" s="10">
        <f t="shared" si="5"/>
        <v>509.76</v>
      </c>
      <c r="K33" s="8">
        <f>J33/$H$48</f>
        <v>7.1211632909731976E-3</v>
      </c>
    </row>
    <row r="34" spans="1:11" x14ac:dyDescent="0.25">
      <c r="A34" s="7">
        <v>2024</v>
      </c>
      <c r="B34" s="16" t="s">
        <v>34</v>
      </c>
      <c r="C34" s="7" t="s">
        <v>18</v>
      </c>
      <c r="D34" s="12">
        <v>45441</v>
      </c>
      <c r="E34" s="12">
        <v>45476</v>
      </c>
      <c r="F34" s="12">
        <v>45471</v>
      </c>
      <c r="G34" s="7">
        <f t="shared" si="4"/>
        <v>5</v>
      </c>
      <c r="H34" s="9">
        <v>14.47</v>
      </c>
      <c r="I34" s="11" t="s">
        <v>54</v>
      </c>
      <c r="J34" s="10">
        <f>G34*H34</f>
        <v>72.350000000000009</v>
      </c>
      <c r="K34" s="8">
        <f>J34/$H$48</f>
        <v>1.0107033978772578E-3</v>
      </c>
    </row>
    <row r="35" spans="1:11" x14ac:dyDescent="0.25">
      <c r="A35" s="7">
        <v>2024</v>
      </c>
      <c r="B35" s="16" t="s">
        <v>34</v>
      </c>
      <c r="C35" s="7" t="s">
        <v>18</v>
      </c>
      <c r="D35" s="12">
        <v>45441</v>
      </c>
      <c r="E35" s="12">
        <v>45476</v>
      </c>
      <c r="F35" s="12">
        <v>45471</v>
      </c>
      <c r="G35" s="7">
        <f t="shared" si="4"/>
        <v>5</v>
      </c>
      <c r="H35" s="9">
        <v>228.81</v>
      </c>
      <c r="I35" s="11" t="s">
        <v>67</v>
      </c>
      <c r="J35" s="10">
        <f t="shared" ref="J35:J47" si="6">G35*H35</f>
        <v>1144.05</v>
      </c>
      <c r="K35" s="8">
        <f>J35/$H$48</f>
        <v>1.5981965754547016E-2</v>
      </c>
    </row>
    <row r="36" spans="1:11" x14ac:dyDescent="0.25">
      <c r="A36" s="7">
        <v>2024</v>
      </c>
      <c r="B36" s="16" t="s">
        <v>31</v>
      </c>
      <c r="C36" s="7" t="s">
        <v>12</v>
      </c>
      <c r="D36" s="12">
        <v>45447</v>
      </c>
      <c r="E36" s="12">
        <v>45476</v>
      </c>
      <c r="F36" s="12">
        <v>45477</v>
      </c>
      <c r="G36" s="7">
        <f t="shared" si="4"/>
        <v>-1</v>
      </c>
      <c r="H36" s="9">
        <v>803.74</v>
      </c>
      <c r="I36" s="11" t="s">
        <v>58</v>
      </c>
      <c r="J36" s="10">
        <f t="shared" si="6"/>
        <v>-803.74</v>
      </c>
      <c r="K36" s="8">
        <f>J36/$H$48</f>
        <v>-1.1227957830129469E-2</v>
      </c>
    </row>
    <row r="37" spans="1:11" x14ac:dyDescent="0.25">
      <c r="A37" s="7">
        <v>2024</v>
      </c>
      <c r="B37" s="16" t="s">
        <v>36</v>
      </c>
      <c r="C37" s="7" t="s">
        <v>45</v>
      </c>
      <c r="D37" s="12">
        <v>45448</v>
      </c>
      <c r="E37" s="12">
        <v>45476</v>
      </c>
      <c r="F37" s="12">
        <v>45478</v>
      </c>
      <c r="G37" s="7">
        <f t="shared" si="4"/>
        <v>-2</v>
      </c>
      <c r="H37" s="9">
        <v>95.04</v>
      </c>
      <c r="I37" s="11" t="s">
        <v>59</v>
      </c>
      <c r="J37" s="10">
        <f t="shared" si="6"/>
        <v>-190.08</v>
      </c>
      <c r="K37" s="8">
        <f>J37/$H$48</f>
        <v>-2.6553490237527181E-3</v>
      </c>
    </row>
    <row r="38" spans="1:11" x14ac:dyDescent="0.25">
      <c r="A38" s="7">
        <v>2024</v>
      </c>
      <c r="B38" s="16" t="s">
        <v>27</v>
      </c>
      <c r="C38" s="7" t="s">
        <v>11</v>
      </c>
      <c r="D38" s="12">
        <v>45448</v>
      </c>
      <c r="E38" s="12">
        <v>45476</v>
      </c>
      <c r="F38" s="12">
        <v>45478</v>
      </c>
      <c r="G38" s="7">
        <f t="shared" si="4"/>
        <v>-2</v>
      </c>
      <c r="H38" s="9">
        <v>1349.91</v>
      </c>
      <c r="I38" s="11" t="s">
        <v>82</v>
      </c>
      <c r="J38" s="10">
        <f t="shared" si="6"/>
        <v>-2699.82</v>
      </c>
      <c r="K38" s="8">
        <f>J38/$H$48</f>
        <v>-3.7715511370518012E-2</v>
      </c>
    </row>
    <row r="39" spans="1:11" x14ac:dyDescent="0.25">
      <c r="A39" s="7">
        <v>2024</v>
      </c>
      <c r="B39" s="16" t="s">
        <v>32</v>
      </c>
      <c r="C39" s="17" t="s">
        <v>19</v>
      </c>
      <c r="D39" s="12">
        <v>45448</v>
      </c>
      <c r="E39" s="12">
        <v>45476</v>
      </c>
      <c r="F39" s="12">
        <v>45478</v>
      </c>
      <c r="G39" s="7">
        <f t="shared" si="4"/>
        <v>-2</v>
      </c>
      <c r="H39" s="9">
        <v>158.4</v>
      </c>
      <c r="I39" s="11" t="s">
        <v>83</v>
      </c>
      <c r="J39" s="10">
        <f t="shared" si="6"/>
        <v>-316.8</v>
      </c>
      <c r="K39" s="8">
        <f>J39/$H$48</f>
        <v>-4.4255817062545302E-3</v>
      </c>
    </row>
    <row r="40" spans="1:11" x14ac:dyDescent="0.25">
      <c r="A40" s="7">
        <v>2024</v>
      </c>
      <c r="B40" s="16" t="s">
        <v>28</v>
      </c>
      <c r="C40" s="7" t="s">
        <v>15</v>
      </c>
      <c r="D40" s="12">
        <v>45451</v>
      </c>
      <c r="E40" s="12">
        <v>45476</v>
      </c>
      <c r="F40" s="12">
        <v>45481</v>
      </c>
      <c r="G40" s="7">
        <f t="shared" si="4"/>
        <v>-5</v>
      </c>
      <c r="H40" s="9">
        <v>1500</v>
      </c>
      <c r="I40" s="11" t="s">
        <v>56</v>
      </c>
      <c r="J40" s="10">
        <f t="shared" si="6"/>
        <v>-7500</v>
      </c>
      <c r="K40" s="8">
        <f>J40/$H$48</f>
        <v>-0.10477229418216216</v>
      </c>
    </row>
    <row r="41" spans="1:11" x14ac:dyDescent="0.25">
      <c r="A41" s="7">
        <v>2024</v>
      </c>
      <c r="B41" s="16" t="s">
        <v>30</v>
      </c>
      <c r="C41" s="7" t="s">
        <v>17</v>
      </c>
      <c r="D41" s="12">
        <v>45451</v>
      </c>
      <c r="E41" s="12">
        <v>45476</v>
      </c>
      <c r="F41" s="12">
        <v>45481</v>
      </c>
      <c r="G41" s="7">
        <f t="shared" si="4"/>
        <v>-5</v>
      </c>
      <c r="H41" s="9">
        <v>430.68</v>
      </c>
      <c r="I41" s="11" t="s">
        <v>73</v>
      </c>
      <c r="J41" s="10">
        <f t="shared" si="6"/>
        <v>-2153.4</v>
      </c>
      <c r="K41" s="8">
        <f>J41/$H$48</f>
        <v>-3.0082221105582403E-2</v>
      </c>
    </row>
    <row r="42" spans="1:11" x14ac:dyDescent="0.25">
      <c r="A42" s="7">
        <v>2024</v>
      </c>
      <c r="B42" s="16" t="s">
        <v>42</v>
      </c>
      <c r="C42" s="7" t="s">
        <v>94</v>
      </c>
      <c r="D42" s="12">
        <v>45453</v>
      </c>
      <c r="E42" s="12">
        <v>45476</v>
      </c>
      <c r="F42" s="12">
        <v>45483</v>
      </c>
      <c r="G42" s="7">
        <f t="shared" si="4"/>
        <v>-7</v>
      </c>
      <c r="H42" s="9">
        <v>25920</v>
      </c>
      <c r="I42" s="11" t="s">
        <v>77</v>
      </c>
      <c r="J42" s="10">
        <f t="shared" si="6"/>
        <v>-181440</v>
      </c>
      <c r="K42" s="8">
        <f>J42/$H$48</f>
        <v>-2.5346513408548672</v>
      </c>
    </row>
    <row r="43" spans="1:11" x14ac:dyDescent="0.25">
      <c r="A43" s="7">
        <v>2024</v>
      </c>
      <c r="B43" s="16" t="s">
        <v>31</v>
      </c>
      <c r="C43" s="7" t="s">
        <v>12</v>
      </c>
      <c r="D43" s="12">
        <v>45454</v>
      </c>
      <c r="E43" s="12">
        <v>45476</v>
      </c>
      <c r="F43" s="12">
        <v>45484</v>
      </c>
      <c r="G43" s="7">
        <f t="shared" si="4"/>
        <v>-8</v>
      </c>
      <c r="H43" s="9">
        <v>1211.8</v>
      </c>
      <c r="I43" s="11" t="s">
        <v>75</v>
      </c>
      <c r="J43" s="10">
        <f t="shared" si="6"/>
        <v>-9694.4</v>
      </c>
      <c r="K43" s="8">
        <f>J43/$H$48</f>
        <v>-0.13542727049594039</v>
      </c>
    </row>
    <row r="44" spans="1:11" x14ac:dyDescent="0.25">
      <c r="A44" s="7">
        <v>2024</v>
      </c>
      <c r="B44" s="16" t="s">
        <v>43</v>
      </c>
      <c r="C44" s="7" t="s">
        <v>23</v>
      </c>
      <c r="D44" s="12">
        <v>45457</v>
      </c>
      <c r="E44" s="12">
        <v>45476</v>
      </c>
      <c r="F44" s="12">
        <v>45487</v>
      </c>
      <c r="G44" s="7">
        <f t="shared" si="4"/>
        <v>-11</v>
      </c>
      <c r="H44" s="9">
        <v>6288.4</v>
      </c>
      <c r="I44" s="11" t="s">
        <v>93</v>
      </c>
      <c r="J44" s="10">
        <f t="shared" si="6"/>
        <v>-69172.399999999994</v>
      </c>
      <c r="K44" s="8">
        <f>J44/$H$48</f>
        <v>-0.96631347227815911</v>
      </c>
    </row>
    <row r="45" spans="1:11" x14ac:dyDescent="0.25">
      <c r="A45" s="7">
        <v>2024</v>
      </c>
      <c r="B45" s="16" t="s">
        <v>34</v>
      </c>
      <c r="C45" s="7" t="s">
        <v>18</v>
      </c>
      <c r="D45" s="12">
        <v>45460</v>
      </c>
      <c r="E45" s="12">
        <v>45476</v>
      </c>
      <c r="F45" s="12">
        <v>45490</v>
      </c>
      <c r="G45" s="7">
        <f t="shared" si="4"/>
        <v>-14</v>
      </c>
      <c r="H45" s="9">
        <v>14.47</v>
      </c>
      <c r="I45" s="11" t="s">
        <v>90</v>
      </c>
      <c r="J45" s="10">
        <f t="shared" si="6"/>
        <v>-202.58</v>
      </c>
      <c r="K45" s="8">
        <f>J45/$H$48</f>
        <v>-2.8299695140563217E-3</v>
      </c>
    </row>
    <row r="46" spans="1:11" x14ac:dyDescent="0.25">
      <c r="A46" s="7">
        <v>2024</v>
      </c>
      <c r="B46" s="16" t="s">
        <v>34</v>
      </c>
      <c r="C46" s="7" t="s">
        <v>18</v>
      </c>
      <c r="D46" s="12">
        <v>45462</v>
      </c>
      <c r="E46" s="12">
        <v>45476</v>
      </c>
      <c r="F46" s="12">
        <v>45492</v>
      </c>
      <c r="G46" s="7">
        <f t="shared" si="4"/>
        <v>-16</v>
      </c>
      <c r="H46" s="9">
        <v>228.81</v>
      </c>
      <c r="I46" s="11" t="s">
        <v>66</v>
      </c>
      <c r="J46" s="10">
        <f t="shared" si="6"/>
        <v>-3660.96</v>
      </c>
      <c r="K46" s="8">
        <f>J46/$H$48</f>
        <v>-5.1142290414550456E-2</v>
      </c>
    </row>
    <row r="47" spans="1:11" x14ac:dyDescent="0.25">
      <c r="A47" s="7">
        <v>2024</v>
      </c>
      <c r="B47" s="16" t="s">
        <v>44</v>
      </c>
      <c r="C47" s="7" t="s">
        <v>95</v>
      </c>
      <c r="D47" s="12">
        <v>45464</v>
      </c>
      <c r="E47" s="12">
        <v>45469</v>
      </c>
      <c r="F47" s="12">
        <v>45494</v>
      </c>
      <c r="G47" s="7">
        <f t="shared" si="4"/>
        <v>-25</v>
      </c>
      <c r="H47" s="9">
        <v>66.790000000000006</v>
      </c>
      <c r="I47" s="11" t="s">
        <v>52</v>
      </c>
      <c r="J47" s="10">
        <f t="shared" si="6"/>
        <v>-1669.7500000000002</v>
      </c>
      <c r="K47" s="8">
        <f>J47/$H$48</f>
        <v>-2.3325805094755372E-2</v>
      </c>
    </row>
    <row r="48" spans="1:11" ht="15.75" thickBot="1" x14ac:dyDescent="0.3">
      <c r="H48" s="14">
        <f>SUM(H2:H47)</f>
        <v>71583.809999999983</v>
      </c>
      <c r="K48" s="15">
        <f>SUM(K2:K47)</f>
        <v>-9.3253894979884429</v>
      </c>
    </row>
  </sheetData>
  <autoFilter ref="A1:K48" xr:uid="{00000000-0001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Martina Paciolla</dc:creator>
  <cp:keywords/>
  <dc:description/>
  <cp:lastModifiedBy>Loredana Furia</cp:lastModifiedBy>
  <cp:revision/>
  <dcterms:created xsi:type="dcterms:W3CDTF">2015-06-05T18:19:34Z</dcterms:created>
  <dcterms:modified xsi:type="dcterms:W3CDTF">2025-04-15T10:38:00Z</dcterms:modified>
  <cp:category/>
  <cp:contentStatus/>
</cp:coreProperties>
</file>