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omb-my.sharepoint.com/personal/e_pantano_ato_mb_it/Documents/BILANCI/bilanci di esercizio/bilancio esercizio 2025/finale/CDA/"/>
    </mc:Choice>
  </mc:AlternateContent>
  <xr:revisionPtr revIDLastSave="51" documentId="13_ncr:1_{FB095BFD-51CA-43DD-835C-8D5800817679}" xr6:coauthVersionLast="47" xr6:coauthVersionMax="47" xr10:uidLastSave="{DF89422E-7F2D-49BA-B158-C4CD37D90A14}"/>
  <bookViews>
    <workbookView xWindow="-108" yWindow="-108" windowWidth="23256" windowHeight="12456" activeTab="2" xr2:uid="{00000000-000D-0000-FFFF-FFFF00000000}"/>
  </bookViews>
  <sheets>
    <sheet name="Conto ec" sheetId="1" r:id="rId1"/>
    <sheet name="SP-Attivo" sheetId="2" r:id="rId2"/>
    <sheet name="SP- Passivo " sheetId="3" r:id="rId3"/>
  </sheets>
  <definedNames>
    <definedName name="_xlnm.Print_Area" localSheetId="0">'Conto ec'!$A$1:$D$86</definedName>
    <definedName name="_xlnm.Print_Area" localSheetId="2">'SP- Passivo '!$A$1:$E$74</definedName>
    <definedName name="_xlnm.Print_Area" localSheetId="1">'SP-Attivo'!$A$7:$E$101</definedName>
    <definedName name="_xlnm.Print_Titles" localSheetId="0">'Conto ec'!$1:$6</definedName>
    <definedName name="_xlnm.Print_Titles" localSheetId="2">'SP- Passivo '!$1:$6</definedName>
    <definedName name="_xlnm.Print_Titles" localSheetId="1">'SP-Attivo'!$A:$C,'SP-Attivo'!$1:$6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4" i="1"/>
  <c r="H18" i="3"/>
  <c r="F9" i="3"/>
  <c r="F18" i="3" s="1"/>
  <c r="G9" i="3"/>
  <c r="G18" i="3" s="1"/>
  <c r="H9" i="3"/>
  <c r="I9" i="3"/>
  <c r="I18" i="3" s="1"/>
  <c r="E18" i="3"/>
  <c r="F25" i="3"/>
  <c r="G25" i="3"/>
  <c r="H25" i="3"/>
  <c r="I25" i="3"/>
  <c r="F28" i="3"/>
  <c r="G28" i="3"/>
  <c r="H28" i="3"/>
  <c r="I28" i="3"/>
  <c r="F31" i="3"/>
  <c r="G31" i="3"/>
  <c r="H31" i="3"/>
  <c r="I31" i="3"/>
  <c r="F38" i="3"/>
  <c r="G38" i="3"/>
  <c r="H38" i="3"/>
  <c r="I38" i="3"/>
  <c r="F44" i="3"/>
  <c r="G44" i="3"/>
  <c r="H44" i="3"/>
  <c r="I44" i="3"/>
  <c r="F54" i="3"/>
  <c r="F53" i="3" s="1"/>
  <c r="F59" i="3" s="1"/>
  <c r="G54" i="3"/>
  <c r="G53" i="3" s="1"/>
  <c r="G59" i="3" s="1"/>
  <c r="H54" i="3"/>
  <c r="H53" i="3" s="1"/>
  <c r="H59" i="3" s="1"/>
  <c r="I54" i="3"/>
  <c r="I53" i="3" s="1"/>
  <c r="I59" i="3" s="1"/>
  <c r="F71" i="3"/>
  <c r="G71" i="3"/>
  <c r="H71" i="3"/>
  <c r="I71" i="3"/>
  <c r="F9" i="2"/>
  <c r="G9" i="2"/>
  <c r="H9" i="2"/>
  <c r="I9" i="2"/>
  <c r="F19" i="2"/>
  <c r="G19" i="2"/>
  <c r="H19" i="2"/>
  <c r="I19" i="2"/>
  <c r="F22" i="2"/>
  <c r="G22" i="2"/>
  <c r="H22" i="2"/>
  <c r="I22" i="2"/>
  <c r="F27" i="2"/>
  <c r="F41" i="2" s="1"/>
  <c r="G27" i="2"/>
  <c r="G41" i="2" s="1"/>
  <c r="H27" i="2"/>
  <c r="I27" i="2"/>
  <c r="F44" i="2"/>
  <c r="G44" i="2"/>
  <c r="H44" i="2"/>
  <c r="I44" i="2"/>
  <c r="F48" i="2"/>
  <c r="F54" i="2" s="1"/>
  <c r="G48" i="2"/>
  <c r="G54" i="2" s="1"/>
  <c r="H48" i="2"/>
  <c r="I48" i="2"/>
  <c r="I54" i="2" s="1"/>
  <c r="H54" i="2"/>
  <c r="F60" i="2"/>
  <c r="G60" i="2"/>
  <c r="H60" i="2"/>
  <c r="I60" i="2"/>
  <c r="F62" i="2"/>
  <c r="G62" i="2"/>
  <c r="H62" i="2"/>
  <c r="I62" i="2"/>
  <c r="F66" i="2"/>
  <c r="G66" i="2"/>
  <c r="H66" i="2"/>
  <c r="I66" i="2"/>
  <c r="F72" i="2"/>
  <c r="F76" i="2" s="1"/>
  <c r="G72" i="2"/>
  <c r="H72" i="2"/>
  <c r="I72" i="2"/>
  <c r="F81" i="2"/>
  <c r="G81" i="2"/>
  <c r="H81" i="2"/>
  <c r="I81" i="2"/>
  <c r="F84" i="2"/>
  <c r="G84" i="2"/>
  <c r="H84" i="2"/>
  <c r="H90" i="2" s="1"/>
  <c r="I84" i="2"/>
  <c r="F90" i="2"/>
  <c r="G90" i="2"/>
  <c r="I90" i="2"/>
  <c r="F96" i="2"/>
  <c r="G96" i="2"/>
  <c r="H96" i="2"/>
  <c r="I96" i="2"/>
  <c r="E74" i="1"/>
  <c r="E79" i="1" s="1"/>
  <c r="F74" i="1"/>
  <c r="F79" i="1" s="1"/>
  <c r="G74" i="1"/>
  <c r="G79" i="1" s="1"/>
  <c r="H74" i="1"/>
  <c r="H79" i="1" s="1"/>
  <c r="E67" i="1"/>
  <c r="E73" i="1" s="1"/>
  <c r="E81" i="1" s="1"/>
  <c r="F67" i="1"/>
  <c r="F73" i="1" s="1"/>
  <c r="G67" i="1"/>
  <c r="G73" i="1" s="1"/>
  <c r="H67" i="1"/>
  <c r="H73" i="1" s="1"/>
  <c r="E65" i="1"/>
  <c r="F65" i="1"/>
  <c r="G65" i="1"/>
  <c r="H65" i="1"/>
  <c r="E55" i="1"/>
  <c r="E58" i="1" s="1"/>
  <c r="F55" i="1"/>
  <c r="F58" i="1" s="1"/>
  <c r="G55" i="1"/>
  <c r="G58" i="1" s="1"/>
  <c r="H55" i="1"/>
  <c r="H58" i="1" s="1"/>
  <c r="E48" i="1"/>
  <c r="F48" i="1"/>
  <c r="G48" i="1"/>
  <c r="H48" i="1"/>
  <c r="E34" i="1"/>
  <c r="F34" i="1"/>
  <c r="G34" i="1"/>
  <c r="H34" i="1"/>
  <c r="E29" i="1"/>
  <c r="F29" i="1"/>
  <c r="G29" i="1"/>
  <c r="H29" i="1"/>
  <c r="E15" i="1"/>
  <c r="F15" i="1"/>
  <c r="G15" i="1"/>
  <c r="H15" i="1"/>
  <c r="E11" i="1"/>
  <c r="F11" i="1"/>
  <c r="G11" i="1"/>
  <c r="H11" i="1"/>
  <c r="I76" i="2" l="1"/>
  <c r="G56" i="2"/>
  <c r="G49" i="3"/>
  <c r="G61" i="3" s="1"/>
  <c r="H76" i="2"/>
  <c r="H91" i="2" s="1"/>
  <c r="G76" i="2"/>
  <c r="G91" i="2" s="1"/>
  <c r="G98" i="2" s="1"/>
  <c r="I41" i="2"/>
  <c r="F49" i="3"/>
  <c r="F61" i="3" s="1"/>
  <c r="I49" i="3"/>
  <c r="H49" i="3"/>
  <c r="I91" i="2"/>
  <c r="F91" i="2"/>
  <c r="F56" i="2"/>
  <c r="F98" i="2" s="1"/>
  <c r="I56" i="2"/>
  <c r="H41" i="2"/>
  <c r="H56" i="2" s="1"/>
  <c r="H81" i="1"/>
  <c r="I61" i="3"/>
  <c r="H61" i="3"/>
  <c r="F81" i="1"/>
  <c r="G81" i="1"/>
  <c r="E53" i="1"/>
  <c r="E60" i="1" s="1"/>
  <c r="F53" i="1"/>
  <c r="F60" i="1" s="1"/>
  <c r="G53" i="1"/>
  <c r="G60" i="1" s="1"/>
  <c r="H53" i="1"/>
  <c r="H60" i="1" s="1"/>
  <c r="E43" i="1"/>
  <c r="F43" i="1"/>
  <c r="G43" i="1"/>
  <c r="H43" i="1"/>
  <c r="I98" i="2" l="1"/>
  <c r="H98" i="2"/>
  <c r="E23" i="1"/>
  <c r="E44" i="1" s="1"/>
  <c r="E82" i="1" s="1"/>
  <c r="E85" i="1" s="1"/>
  <c r="F23" i="1"/>
  <c r="F44" i="1" s="1"/>
  <c r="F82" i="1" s="1"/>
  <c r="F85" i="1" s="1"/>
  <c r="G23" i="1"/>
  <c r="G44" i="1" s="1"/>
  <c r="G82" i="1" s="1"/>
  <c r="G85" i="1" s="1"/>
  <c r="H23" i="1"/>
  <c r="H44" i="1" s="1"/>
  <c r="H82" i="1" s="1"/>
  <c r="H85" i="1" s="1"/>
  <c r="E25" i="3"/>
  <c r="E28" i="3"/>
  <c r="E31" i="3"/>
  <c r="E38" i="3"/>
  <c r="E44" i="3"/>
  <c r="E54" i="3"/>
  <c r="E53" i="3" s="1"/>
  <c r="E59" i="3" s="1"/>
  <c r="E71" i="3"/>
  <c r="E9" i="2"/>
  <c r="E19" i="2"/>
  <c r="E22" i="2"/>
  <c r="E27" i="2"/>
  <c r="E44" i="2"/>
  <c r="E48" i="2"/>
  <c r="E60" i="2"/>
  <c r="E62" i="2"/>
  <c r="E66" i="2"/>
  <c r="E72" i="2"/>
  <c r="E81" i="2"/>
  <c r="E84" i="2"/>
  <c r="E90" i="2" s="1"/>
  <c r="E96" i="2"/>
  <c r="D11" i="1"/>
  <c r="D15" i="1"/>
  <c r="D48" i="1"/>
  <c r="D53" i="1" s="1"/>
  <c r="D55" i="1"/>
  <c r="D58" i="1" s="1"/>
  <c r="D65" i="1"/>
  <c r="D67" i="1"/>
  <c r="D73" i="1" s="1"/>
  <c r="D74" i="1"/>
  <c r="D79" i="1" s="1"/>
  <c r="E49" i="3" l="1"/>
  <c r="E61" i="3" s="1"/>
  <c r="D23" i="1"/>
  <c r="E54" i="2"/>
  <c r="E41" i="2"/>
  <c r="E56" i="2" s="1"/>
  <c r="D43" i="1"/>
  <c r="E76" i="2"/>
  <c r="E91" i="2" s="1"/>
  <c r="D81" i="1"/>
  <c r="D60" i="1"/>
  <c r="D44" i="1" l="1"/>
  <c r="D82" i="1" s="1"/>
  <c r="D85" i="1" s="1"/>
  <c r="E98" i="2"/>
</calcChain>
</file>

<file path=xl/sharedStrings.xml><?xml version="1.0" encoding="utf-8"?>
<sst xmlns="http://schemas.openxmlformats.org/spreadsheetml/2006/main" count="342" uniqueCount="237">
  <si>
    <t>RISULTATO DELL'ESERCIZIO</t>
  </si>
  <si>
    <t>Imposte (*)</t>
  </si>
  <si>
    <t>RISULTATO PRIMA DELLE IMPOSTE  (A-B+C+D+E)</t>
  </si>
  <si>
    <t>TOTALE PROVENTI ED ONERI STRAORDINARI (E)</t>
  </si>
  <si>
    <t>Totale oneri straordinari</t>
  </si>
  <si>
    <t xml:space="preserve">Altri oneri straordinari </t>
  </si>
  <si>
    <t>d</t>
  </si>
  <si>
    <t xml:space="preserve"> </t>
  </si>
  <si>
    <t>Minusvalenze patrimoniali</t>
  </si>
  <si>
    <t>c</t>
  </si>
  <si>
    <t>Sopravvenienze passive e insussistenze dell'attivo</t>
  </si>
  <si>
    <t>b</t>
  </si>
  <si>
    <t>Trasferimenti in conto capitale</t>
  </si>
  <si>
    <t>a</t>
  </si>
  <si>
    <t>Oneri straordinari</t>
  </si>
  <si>
    <t>Totale proventi straordinari</t>
  </si>
  <si>
    <t>Altri proventi straordinari</t>
  </si>
  <si>
    <t>e</t>
  </si>
  <si>
    <t>Plusvalenze patrimoniali</t>
  </si>
  <si>
    <t>Sopravvenienze attive e insussistenze del passivo</t>
  </si>
  <si>
    <t>Proventi da trasferimenti in conto capitale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</si>
  <si>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</si>
  <si>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Proventi straordinari</t>
  </si>
  <si>
    <t>E) PROVENTI ED ONERI STRAORDINARI</t>
  </si>
  <si>
    <t>TOTALE RETTIFICHE (D)</t>
  </si>
  <si>
    <t>Svalutazioni</t>
  </si>
  <si>
    <t xml:space="preserve">Rivalutazioni </t>
  </si>
  <si>
    <t>D) RETTIFICHE DI VALORE ATTIVITA' FINANZIARIE</t>
  </si>
  <si>
    <t xml:space="preserve">TOTALE PROVENTI ED ONERI FINANZIARI (C) </t>
  </si>
  <si>
    <t>Totale oneri finanziari</t>
  </si>
  <si>
    <t>Altri oneri finanziari</t>
  </si>
  <si>
    <t>Interessi passivi</t>
  </si>
  <si>
    <t>Interessi ed altri oneri finanziari</t>
  </si>
  <si>
    <t>Oneri finanziari</t>
  </si>
  <si>
    <t>Totale proventi finanziari</t>
  </si>
  <si>
    <t>Altri proventi finanziari</t>
  </si>
  <si>
    <t>da altri soggetti</t>
  </si>
  <si>
    <t>da società partecipate</t>
  </si>
  <si>
    <t>da società controllate</t>
  </si>
  <si>
    <t>Proventi da partecipazioni</t>
  </si>
  <si>
    <t>Proventi finanziari</t>
  </si>
  <si>
    <t>C) PROVENTI ED ONERI FINANZIARI</t>
  </si>
  <si>
    <t>DIFFERENZA FRA COMP. POSITIVI E NEGATIVI DELLA GESTIONE ( A-B)</t>
  </si>
  <si>
    <t>TOTALE COMPONENTI NEGATIVI DELLA GESTIONE (B)</t>
  </si>
  <si>
    <t>Oneri diversi di gestione</t>
  </si>
  <si>
    <t>Altri accantonamenti</t>
  </si>
  <si>
    <t>Accantonamenti per rischi</t>
  </si>
  <si>
    <t>Variazioni nelle rimanenze di materie prime e/o beni di consumo (+/-)</t>
  </si>
  <si>
    <t>Svalutazione dei crediti</t>
  </si>
  <si>
    <t>Altre svalutazioni delle immobilizzazioni</t>
  </si>
  <si>
    <t>Ammortamenti di immobilizzazioni materiali</t>
  </si>
  <si>
    <t>Ammortamenti di immobilizzazioni Immateriali</t>
  </si>
  <si>
    <t>Ammortamenti e svalutazioni</t>
  </si>
  <si>
    <t>Personale</t>
  </si>
  <si>
    <t>Contributi agli investimenti ad altri soggetti</t>
  </si>
  <si>
    <t>Contributi agli investimenti ad Amministrazioni pubb.</t>
  </si>
  <si>
    <t>Trasferimenti correnti</t>
  </si>
  <si>
    <t>Trasferimenti e contributi</t>
  </si>
  <si>
    <r>
      <t xml:space="preserve">Utilizzo </t>
    </r>
    <r>
      <rPr>
        <sz val="11"/>
        <color theme="1"/>
        <rFont val="Calibri"/>
        <family val="2"/>
        <scheme val="minor"/>
      </rPr>
      <t xml:space="preserve"> beni di terzi</t>
    </r>
  </si>
  <si>
    <t xml:space="preserve">Prestazioni di servizi </t>
  </si>
  <si>
    <t>Acquisto di materie prime e/o beni di consumo</t>
  </si>
  <si>
    <t>B) COMPONENTI NEGATIVI DELLA GESTIONE</t>
  </si>
  <si>
    <t>TOTALE COMPONENTI POSITIVI DELLA GESTIONE (A)</t>
  </si>
  <si>
    <t>Altri ricavi e proventi diversi</t>
  </si>
  <si>
    <t>Incrementi di immobilizzazioni per lavori interni</t>
  </si>
  <si>
    <t>Variazione dei lavori in corso su ordinazione</t>
  </si>
  <si>
    <t>Variazioni nelle rimanenze di prodotti in corso di lavorazione, etc. (+/-)</t>
  </si>
  <si>
    <t>Ricavi e proventi dalla prestazione di servizi</t>
  </si>
  <si>
    <t>Ricavi della vendita di beni</t>
  </si>
  <si>
    <t>Proventi derivanti dalla gestione dei beni</t>
  </si>
  <si>
    <t>Ricavi delle vendite e prestazioni e proventi da servizi pubblici</t>
  </si>
  <si>
    <t>Contributi agli investimenti</t>
  </si>
  <si>
    <t>Quota annuale di contributi agli investimenti</t>
  </si>
  <si>
    <t>Proventi da trasferimenti correnti</t>
  </si>
  <si>
    <t>Proventi da trasferimenti e contributi</t>
  </si>
  <si>
    <t xml:space="preserve">Proventi da fondi perequativi </t>
  </si>
  <si>
    <t>Proventi da tributi</t>
  </si>
  <si>
    <t>A) COMPONENTI POSITIVI DELLA GESTIONE</t>
  </si>
  <si>
    <t xml:space="preserve">CONTO ECONOMICO </t>
  </si>
  <si>
    <t>CONTO ECONOMICO</t>
  </si>
  <si>
    <t>TOTALE DELL'ATTIVO (A+B+C+D)</t>
  </si>
  <si>
    <t>TOTALE RATEI E RISCONTI  (D)</t>
  </si>
  <si>
    <t>Risconti attivi</t>
  </si>
  <si>
    <t xml:space="preserve">Ratei attivi </t>
  </si>
  <si>
    <t>D) RATEI E RISCONTI</t>
  </si>
  <si>
    <t>TOTALE ATTIVO CIRCOLANTE (C)</t>
  </si>
  <si>
    <t>Totale disponibilità liquide</t>
  </si>
  <si>
    <t>Altri conti presso la tesoreria statale intestati all'ente</t>
  </si>
  <si>
    <t>Denaro e valori in cassa</t>
  </si>
  <si>
    <t>Altri depositi bancari e postali</t>
  </si>
  <si>
    <t>presso Banca d'Italia</t>
  </si>
  <si>
    <t>Istituto tesoriere</t>
  </si>
  <si>
    <t>Conto di tesoreria</t>
  </si>
  <si>
    <t>Disponibilità liquide</t>
  </si>
  <si>
    <t>IV</t>
  </si>
  <si>
    <t>Totale attività finanziarie che non costituiscono immobilizzi</t>
  </si>
  <si>
    <t>Altri titoli</t>
  </si>
  <si>
    <t>Partecipazioni</t>
  </si>
  <si>
    <t>Attività finanziarie che non costituiscono immobilizzi</t>
  </si>
  <si>
    <t>III</t>
  </si>
  <si>
    <t>Totale crediti</t>
  </si>
  <si>
    <t>altri</t>
  </si>
  <si>
    <t>per attività svolta per c/terzi</t>
  </si>
  <si>
    <t>verso l'erario</t>
  </si>
  <si>
    <t xml:space="preserve">Altri Crediti </t>
  </si>
  <si>
    <t>Verso clienti ed utenti</t>
  </si>
  <si>
    <t>verso altri soggetti</t>
  </si>
  <si>
    <t>imprese partecipate</t>
  </si>
  <si>
    <t>imprese controllate</t>
  </si>
  <si>
    <t>verso amministrazioni pubbliche</t>
  </si>
  <si>
    <t>Crediti per trasferimenti e contributi</t>
  </si>
  <si>
    <t>Crediti da Fondi perequativi</t>
  </si>
  <si>
    <t>Altri crediti da tributi</t>
  </si>
  <si>
    <t>Crediti da tributi destinati al finanziamento della sanità</t>
  </si>
  <si>
    <t>Crediti di natura tributaria</t>
  </si>
  <si>
    <t>Crediti       (2)</t>
  </si>
  <si>
    <t>II</t>
  </si>
  <si>
    <t>Totale rimanenze</t>
  </si>
  <si>
    <t>Rimanenze</t>
  </si>
  <si>
    <t>I</t>
  </si>
  <si>
    <t>C) ATTIVO CIRCOLANTE</t>
  </si>
  <si>
    <t>TOTALE IMMOBILIZZAZIONI (B)</t>
  </si>
  <si>
    <t>Totale immobilizzazioni finanziarie</t>
  </si>
  <si>
    <t xml:space="preserve">altri soggetti </t>
  </si>
  <si>
    <t>imprese  partecipate</t>
  </si>
  <si>
    <t>altre amministrazioni pubbliche</t>
  </si>
  <si>
    <t>Crediti verso</t>
  </si>
  <si>
    <t>altri soggetti</t>
  </si>
  <si>
    <t xml:space="preserve">Partecipazioni in </t>
  </si>
  <si>
    <t>Immobilizzazioni Finanziarie (1)</t>
  </si>
  <si>
    <t>Totale immobilizzazioni materiali</t>
  </si>
  <si>
    <t>Immobilizzazioni in corso ed acconti</t>
  </si>
  <si>
    <t>Altri beni materiali</t>
  </si>
  <si>
    <t>2.99</t>
  </si>
  <si>
    <t>Infrastrutture</t>
  </si>
  <si>
    <t>2.8</t>
  </si>
  <si>
    <t>Mobili e arredi</t>
  </si>
  <si>
    <t>2.7</t>
  </si>
  <si>
    <t>Macchine per ufficio e hardware</t>
  </si>
  <si>
    <t>2.6</t>
  </si>
  <si>
    <t xml:space="preserve">Mezzi di trasporto </t>
  </si>
  <si>
    <t>2.5</t>
  </si>
  <si>
    <t>Attrezzature industriali e commerciali</t>
  </si>
  <si>
    <t>2.4</t>
  </si>
  <si>
    <t>di cui in leasing finanziario</t>
  </si>
  <si>
    <t>Impianti e macchinari</t>
  </si>
  <si>
    <t>2.3</t>
  </si>
  <si>
    <t>Fabbricati</t>
  </si>
  <si>
    <t>2.2</t>
  </si>
  <si>
    <t xml:space="preserve">Terreni </t>
  </si>
  <si>
    <t>2.1</t>
  </si>
  <si>
    <t>Altre immobilizzazioni materiali (3)</t>
  </si>
  <si>
    <t>Altri beni demaniali</t>
  </si>
  <si>
    <t>1.9</t>
  </si>
  <si>
    <t>1.3</t>
  </si>
  <si>
    <t>1.2</t>
  </si>
  <si>
    <t>Terreni</t>
  </si>
  <si>
    <t>1.1</t>
  </si>
  <si>
    <t>Beni demaniali</t>
  </si>
  <si>
    <t>Immobilizzazioni materiali (3)</t>
  </si>
  <si>
    <t>Totale immobilizzazioni immateriali</t>
  </si>
  <si>
    <t>Altre</t>
  </si>
  <si>
    <t>Avviamento</t>
  </si>
  <si>
    <t>Concessioni, licenze, marchi e diritti simile</t>
  </si>
  <si>
    <t>Diritti di brevetto ed utilizzazione opere dell'ingegno</t>
  </si>
  <si>
    <t>Costi di ricerca sviluppo e pubblicità</t>
  </si>
  <si>
    <t>Costi di impianto e di ampliamento</t>
  </si>
  <si>
    <t>Immobilizzazioni immateriali</t>
  </si>
  <si>
    <t>B) IMMOBILIZZAZIONI</t>
  </si>
  <si>
    <t>TOTALE CREDITI vs PARTECIPANTI (A)</t>
  </si>
  <si>
    <t>A) CREDITI vs.LO STATO ED ALTRE AMMINISTRAZIONI PUBBLICHE PER LA PARTECIPAZIONE AL FONDO DI DOTAZIONE</t>
  </si>
  <si>
    <t>STATO PATRIMONIALE (ATTIVO)</t>
  </si>
  <si>
    <t>STATO PATRIMONIALE - ATTIVO</t>
  </si>
  <si>
    <t>TOTALE CONTI D'ORDINE</t>
  </si>
  <si>
    <t xml:space="preserve">7) garanzie prestate a altre imprese </t>
  </si>
  <si>
    <t>6) garanzie prestate a imprese partecipate</t>
  </si>
  <si>
    <t>5) garanzie prestate a imprese controllate</t>
  </si>
  <si>
    <t>4) garanzie prestate a amministrazioni pubbliche</t>
  </si>
  <si>
    <t>3) beni dati in uso a terzi</t>
  </si>
  <si>
    <t>2) beni di terzi in uso</t>
  </si>
  <si>
    <t>1) Impegni su esercizi futuri</t>
  </si>
  <si>
    <t>CONTI D'ORDINE</t>
  </si>
  <si>
    <t>TOTALE DEL PASSIVO (A+B+C+D+E)</t>
  </si>
  <si>
    <t>TOTALE RATEI E RISCONTI (E)</t>
  </si>
  <si>
    <t>Altri risconti passivi</t>
  </si>
  <si>
    <t>Concessioni pluriennali</t>
  </si>
  <si>
    <t>da altre amministrazioni pubbliche</t>
  </si>
  <si>
    <t xml:space="preserve">Contributi agli investimenti </t>
  </si>
  <si>
    <t>Risconti passivi</t>
  </si>
  <si>
    <t xml:space="preserve">Ratei passivi </t>
  </si>
  <si>
    <t>E) RATEI E RISCONTI E CONTRIBUTI AGLI INVESTIMENTI</t>
  </si>
  <si>
    <t>TOTALE DEBITI ( D)</t>
  </si>
  <si>
    <t>per attività svolta per c/terzi (2)</t>
  </si>
  <si>
    <t>verso istituti di previdenza e sicurezza sociale</t>
  </si>
  <si>
    <t>tributari</t>
  </si>
  <si>
    <t xml:space="preserve">Altri debiti </t>
  </si>
  <si>
    <t>enti finanziati dal servizio sanitario nazionale</t>
  </si>
  <si>
    <t>Debiti per trasferimenti e contributi</t>
  </si>
  <si>
    <t>Acconti</t>
  </si>
  <si>
    <t>Debiti verso fornitori</t>
  </si>
  <si>
    <t>verso altri finanziatori</t>
  </si>
  <si>
    <t>verso banche e tesoriere</t>
  </si>
  <si>
    <t>v/ altre amministrazioni pubbliche</t>
  </si>
  <si>
    <t>prestiti obbligazionari</t>
  </si>
  <si>
    <t xml:space="preserve">a </t>
  </si>
  <si>
    <t>Debiti da finanziamento</t>
  </si>
  <si>
    <t>D) DEBITI   (1)</t>
  </si>
  <si>
    <t>TOTALE T.F.R. (C)</t>
  </si>
  <si>
    <t>C)TRATTAMENTO DI FINE RAPPORTO</t>
  </si>
  <si>
    <t>TOTALE FONDI RISCHI ED ONERI (B)</t>
  </si>
  <si>
    <t>Altri</t>
  </si>
  <si>
    <t>Per imposte</t>
  </si>
  <si>
    <t>Per trattamento di quiescenza</t>
  </si>
  <si>
    <t>B) FONDI PER RISCHI ED ONERI</t>
  </si>
  <si>
    <t>TOTALE PATRIMONIO NETTO (A)</t>
  </si>
  <si>
    <t>Risultato economico dell'esercizio</t>
  </si>
  <si>
    <t>altre riserve indisponibili</t>
  </si>
  <si>
    <t>riserve indisponibili per beni demaniali e patrimoniali indisponibili e per i beni culturali</t>
  </si>
  <si>
    <t>da permessi di costruire</t>
  </si>
  <si>
    <t>da capitale</t>
  </si>
  <si>
    <t xml:space="preserve">Riserve </t>
  </si>
  <si>
    <t>Fondo di dotazione</t>
  </si>
  <si>
    <t>A) PATRIMONIO NETTO</t>
  </si>
  <si>
    <t>STATO PATRIMONIALE (PASSIVO)</t>
  </si>
  <si>
    <t>STATO PATRIMONIALE - PASSIVO</t>
  </si>
  <si>
    <t>f</t>
  </si>
  <si>
    <t>altre riserve disponibili</t>
  </si>
  <si>
    <t>Risultati economici di esercizi precedenti</t>
  </si>
  <si>
    <t>VI</t>
  </si>
  <si>
    <t>Riserve negative per beni indisponibili</t>
  </si>
  <si>
    <t>Rapproti infragruppo verso Provincia Capogruppo</t>
  </si>
  <si>
    <t>Rapporti verso società 3 (consolidata dalla Provincia)</t>
  </si>
  <si>
    <t>Rapporti infragruppo verso Provincia Capogruppo</t>
  </si>
  <si>
    <t>anno 2025</t>
  </si>
  <si>
    <t>Rapporti verso società 1 (consolidata dalla Provincia) BRIANZACQUE SRL</t>
  </si>
  <si>
    <t>Rapporti verso società 2 (consolidata dalla Provincia)  CAP HOLDING SPA</t>
  </si>
  <si>
    <t>Allegato n. C - Rendiconto della gestione di ATO-MB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</si>
</sst>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</font>
    <font>
      <b/>
      <u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</font>
    <font>
      <b/>
      <sz val="10"/>
      <name val="Arial"/>
      <family val="2"/>
    </font>
    <font>
      <b/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Calibri"/>
      <family val="2"/>
    </font>
    <font>
      <b/>
      <sz val="16"/>
      <name val="Calibri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2" applyFont="1"/>
    <xf numFmtId="0" fontId="5" fillId="0" borderId="1" xfId="2" applyFont="1" applyBorder="1" applyAlignment="1">
      <alignment wrapText="1"/>
    </xf>
    <xf numFmtId="0" fontId="3" fillId="0" borderId="2" xfId="2" applyFont="1" applyBorder="1"/>
    <xf numFmtId="0" fontId="3" fillId="0" borderId="3" xfId="2" applyFont="1" applyBorder="1"/>
    <xf numFmtId="0" fontId="3" fillId="0" borderId="0" xfId="2" applyFont="1" applyAlignment="1">
      <alignment horizontal="left" wrapText="1"/>
    </xf>
    <xf numFmtId="0" fontId="3" fillId="0" borderId="5" xfId="2" applyFont="1" applyBorder="1"/>
    <xf numFmtId="0" fontId="3" fillId="0" borderId="6" xfId="2" applyFont="1" applyBorder="1"/>
    <xf numFmtId="0" fontId="5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8" fillId="0" borderId="0" xfId="2" applyFont="1"/>
    <xf numFmtId="0" fontId="5" fillId="0" borderId="0" xfId="2" applyFont="1" applyAlignment="1">
      <alignment horizontal="left"/>
    </xf>
    <xf numFmtId="0" fontId="9" fillId="0" borderId="0" xfId="2" applyFont="1"/>
    <xf numFmtId="0" fontId="5" fillId="0" borderId="0" xfId="2" applyFont="1" applyAlignment="1">
      <alignment horizontal="center" wrapText="1"/>
    </xf>
    <xf numFmtId="0" fontId="3" fillId="0" borderId="0" xfId="2" applyFont="1" applyAlignment="1">
      <alignment horizontal="left" vertical="top" wrapText="1"/>
    </xf>
    <xf numFmtId="0" fontId="10" fillId="0" borderId="0" xfId="2" applyFont="1"/>
    <xf numFmtId="0" fontId="3" fillId="0" borderId="0" xfId="2" applyFont="1" applyAlignment="1">
      <alignment wrapText="1"/>
    </xf>
    <xf numFmtId="0" fontId="5" fillId="0" borderId="0" xfId="2" applyFont="1"/>
    <xf numFmtId="0" fontId="5" fillId="0" borderId="5" xfId="2" applyFont="1" applyBorder="1"/>
    <xf numFmtId="0" fontId="5" fillId="0" borderId="6" xfId="2" applyFont="1" applyBorder="1"/>
    <xf numFmtId="0" fontId="3" fillId="0" borderId="10" xfId="2" applyFont="1" applyBorder="1"/>
    <xf numFmtId="0" fontId="3" fillId="0" borderId="11" xfId="2" applyFont="1" applyBorder="1"/>
    <xf numFmtId="0" fontId="3" fillId="0" borderId="1" xfId="2" applyFont="1" applyBorder="1"/>
    <xf numFmtId="0" fontId="3" fillId="0" borderId="16" xfId="2" applyFont="1" applyBorder="1"/>
    <xf numFmtId="0" fontId="13" fillId="0" borderId="0" xfId="0" applyFont="1"/>
    <xf numFmtId="0" fontId="2" fillId="0" borderId="0" xfId="2"/>
    <xf numFmtId="0" fontId="2" fillId="0" borderId="0" xfId="2" applyAlignment="1">
      <alignment horizontal="right"/>
    </xf>
    <xf numFmtId="0" fontId="3" fillId="0" borderId="0" xfId="2" applyFont="1" applyAlignment="1">
      <alignment horizontal="right"/>
    </xf>
    <xf numFmtId="0" fontId="5" fillId="0" borderId="1" xfId="2" applyFont="1" applyBorder="1" applyAlignment="1">
      <alignment horizontal="right"/>
    </xf>
    <xf numFmtId="0" fontId="3" fillId="0" borderId="3" xfId="2" applyFont="1" applyBorder="1" applyAlignment="1">
      <alignment horizontal="right"/>
    </xf>
    <xf numFmtId="0" fontId="3" fillId="0" borderId="6" xfId="2" applyFont="1" applyBorder="1" applyAlignment="1">
      <alignment horizontal="right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5" fillId="0" borderId="21" xfId="2" applyFont="1" applyBorder="1" applyAlignment="1">
      <alignment horizontal="right"/>
    </xf>
    <xf numFmtId="0" fontId="3" fillId="0" borderId="22" xfId="2" applyFont="1" applyBorder="1"/>
    <xf numFmtId="0" fontId="3" fillId="0" borderId="21" xfId="2" applyFont="1" applyBorder="1"/>
    <xf numFmtId="0" fontId="3" fillId="0" borderId="23" xfId="2" applyFont="1" applyBorder="1" applyAlignment="1">
      <alignment horizontal="right"/>
    </xf>
    <xf numFmtId="0" fontId="3" fillId="0" borderId="5" xfId="2" applyFont="1" applyBorder="1" applyAlignment="1">
      <alignment wrapText="1"/>
    </xf>
    <xf numFmtId="0" fontId="3" fillId="0" borderId="6" xfId="2" applyFont="1" applyBorder="1" applyAlignment="1">
      <alignment horizontal="right" wrapText="1"/>
    </xf>
    <xf numFmtId="20" fontId="2" fillId="0" borderId="0" xfId="0" quotePrefix="1" applyNumberFormat="1" applyFont="1" applyAlignment="1">
      <alignment horizontal="left" wrapText="1"/>
    </xf>
    <xf numFmtId="0" fontId="3" fillId="0" borderId="6" xfId="2" quotePrefix="1" applyFont="1" applyBorder="1" applyAlignment="1">
      <alignment horizontal="right" wrapText="1"/>
    </xf>
    <xf numFmtId="20" fontId="3" fillId="0" borderId="0" xfId="2" applyNumberFormat="1" applyFont="1" applyAlignment="1">
      <alignment horizontal="left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right" wrapText="1"/>
    </xf>
    <xf numFmtId="0" fontId="3" fillId="0" borderId="11" xfId="2" applyFont="1" applyBorder="1" applyAlignment="1">
      <alignment horizontal="right"/>
    </xf>
    <xf numFmtId="0" fontId="15" fillId="0" borderId="0" xfId="0" applyFont="1"/>
    <xf numFmtId="0" fontId="5" fillId="0" borderId="0" xfId="2" applyFont="1" applyAlignment="1">
      <alignment horizontal="center"/>
    </xf>
    <xf numFmtId="0" fontId="5" fillId="0" borderId="29" xfId="2" applyFont="1" applyBorder="1" applyAlignment="1">
      <alignment horizontal="right"/>
    </xf>
    <xf numFmtId="0" fontId="3" fillId="0" borderId="30" xfId="2" applyFont="1" applyBorder="1"/>
    <xf numFmtId="0" fontId="3" fillId="0" borderId="29" xfId="2" applyFont="1" applyBorder="1"/>
    <xf numFmtId="0" fontId="3" fillId="0" borderId="31" xfId="2" applyFont="1" applyBorder="1"/>
    <xf numFmtId="0" fontId="4" fillId="0" borderId="0" xfId="2" applyFont="1"/>
    <xf numFmtId="0" fontId="4" fillId="0" borderId="5" xfId="2" applyFont="1" applyBorder="1"/>
    <xf numFmtId="0" fontId="12" fillId="0" borderId="0" xfId="0" applyFont="1"/>
    <xf numFmtId="164" fontId="16" fillId="0" borderId="0" xfId="1" applyFont="1" applyFill="1" applyBorder="1" applyAlignment="1">
      <alignment vertical="center" wrapText="1"/>
    </xf>
    <xf numFmtId="164" fontId="2" fillId="0" borderId="0" xfId="1" applyFont="1" applyFill="1"/>
    <xf numFmtId="164" fontId="12" fillId="0" borderId="0" xfId="1" applyFont="1" applyFill="1" applyAlignment="1"/>
    <xf numFmtId="164" fontId="0" fillId="0" borderId="24" xfId="1" applyFont="1" applyFill="1" applyBorder="1" applyAlignment="1">
      <alignment horizontal="center"/>
    </xf>
    <xf numFmtId="164" fontId="3" fillId="0" borderId="18" xfId="1" applyFont="1" applyFill="1" applyBorder="1" applyAlignment="1">
      <alignment horizontal="center" wrapText="1"/>
    </xf>
    <xf numFmtId="164" fontId="3" fillId="0" borderId="18" xfId="1" applyFont="1" applyFill="1" applyBorder="1"/>
    <xf numFmtId="164" fontId="0" fillId="0" borderId="18" xfId="1" applyFont="1" applyFill="1" applyBorder="1" applyAlignment="1">
      <alignment horizontal="center"/>
    </xf>
    <xf numFmtId="164" fontId="5" fillId="0" borderId="20" xfId="1" applyFont="1" applyFill="1" applyBorder="1" applyAlignment="1">
      <alignment horizontal="center"/>
    </xf>
    <xf numFmtId="164" fontId="5" fillId="0" borderId="18" xfId="1" applyFont="1" applyFill="1" applyBorder="1" applyAlignment="1">
      <alignment horizontal="center"/>
    </xf>
    <xf numFmtId="164" fontId="5" fillId="0" borderId="4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5" fillId="0" borderId="7" xfId="1" applyFont="1" applyFill="1" applyBorder="1" applyAlignment="1">
      <alignment horizontal="center"/>
    </xf>
    <xf numFmtId="164" fontId="5" fillId="0" borderId="17" xfId="1" applyFont="1" applyFill="1" applyBorder="1" applyAlignment="1">
      <alignment horizontal="center"/>
    </xf>
    <xf numFmtId="164" fontId="5" fillId="0" borderId="19" xfId="1" applyFont="1" applyFill="1" applyBorder="1" applyAlignment="1">
      <alignment horizontal="center"/>
    </xf>
    <xf numFmtId="164" fontId="3" fillId="0" borderId="0" xfId="1" applyFont="1" applyFill="1" applyBorder="1"/>
    <xf numFmtId="164" fontId="3" fillId="0" borderId="0" xfId="1" applyFont="1" applyFill="1"/>
    <xf numFmtId="164" fontId="5" fillId="0" borderId="24" xfId="1" applyFont="1" applyFill="1" applyBorder="1"/>
    <xf numFmtId="164" fontId="5" fillId="0" borderId="18" xfId="1" applyFont="1" applyFill="1" applyBorder="1"/>
    <xf numFmtId="164" fontId="14" fillId="0" borderId="0" xfId="1" applyFont="1" applyFill="1" applyBorder="1" applyAlignment="1">
      <alignment vertical="center" wrapText="1"/>
    </xf>
    <xf numFmtId="164" fontId="3" fillId="0" borderId="32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center"/>
    </xf>
    <xf numFmtId="164" fontId="5" fillId="0" borderId="33" xfId="1" applyFont="1" applyFill="1" applyBorder="1" applyAlignment="1">
      <alignment horizontal="center"/>
    </xf>
    <xf numFmtId="164" fontId="3" fillId="0" borderId="8" xfId="1" applyFont="1" applyFill="1" applyBorder="1" applyAlignment="1">
      <alignment horizontal="center"/>
    </xf>
    <xf numFmtId="164" fontId="5" fillId="0" borderId="9" xfId="1" applyFont="1" applyFill="1" applyBorder="1" applyAlignment="1">
      <alignment horizontal="center"/>
    </xf>
    <xf numFmtId="164" fontId="5" fillId="0" borderId="8" xfId="1" applyFont="1" applyFill="1" applyBorder="1" applyAlignment="1">
      <alignment horizontal="center"/>
    </xf>
    <xf numFmtId="164" fontId="3" fillId="0" borderId="33" xfId="1" applyFont="1" applyFill="1" applyBorder="1" applyAlignment="1">
      <alignment horizontal="center"/>
    </xf>
    <xf numFmtId="164" fontId="3" fillId="0" borderId="34" xfId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41" fontId="2" fillId="0" borderId="35" xfId="4" applyFont="1" applyFill="1" applyBorder="1"/>
    <xf numFmtId="41" fontId="2" fillId="0" borderId="35" xfId="4" applyFill="1" applyBorder="1"/>
    <xf numFmtId="41" fontId="0" fillId="0" borderId="35" xfId="0" applyNumberFormat="1" applyBorder="1"/>
    <xf numFmtId="0" fontId="14" fillId="0" borderId="0" xfId="0" applyFont="1" applyAlignment="1">
      <alignment horizontal="left" vertical="center"/>
    </xf>
    <xf numFmtId="164" fontId="11" fillId="0" borderId="14" xfId="1" applyFont="1" applyFill="1" applyBorder="1" applyAlignment="1">
      <alignment horizontal="center" vertical="center" wrapText="1"/>
    </xf>
    <xf numFmtId="164" fontId="11" fillId="0" borderId="12" xfId="1" applyFont="1" applyFill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3" fillId="0" borderId="0" xfId="2" applyFont="1" applyAlignment="1">
      <alignment horizontal="left" wrapText="1"/>
    </xf>
    <xf numFmtId="164" fontId="11" fillId="2" borderId="14" xfId="1" applyFont="1" applyFill="1" applyBorder="1" applyAlignment="1">
      <alignment horizontal="center" vertical="center" wrapText="1"/>
    </xf>
    <xf numFmtId="164" fontId="11" fillId="2" borderId="12" xfId="1" applyFont="1" applyFill="1" applyBorder="1" applyAlignment="1">
      <alignment horizontal="center" vertical="center" wrapText="1"/>
    </xf>
    <xf numFmtId="164" fontId="17" fillId="0" borderId="0" xfId="1" applyFont="1" applyFill="1" applyBorder="1" applyAlignment="1">
      <alignment horizontal="left" vertical="center" wrapText="1"/>
    </xf>
    <xf numFmtId="164" fontId="11" fillId="0" borderId="27" xfId="1" applyFont="1" applyFill="1" applyBorder="1" applyAlignment="1">
      <alignment horizontal="center" vertical="center" wrapText="1"/>
    </xf>
    <xf numFmtId="164" fontId="11" fillId="0" borderId="25" xfId="1" applyFont="1" applyFill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</cellXfs>
  <cellStyles count="5">
    <cellStyle name="Migliaia" xfId="1" builtinId="3"/>
    <cellStyle name="Migliaia [0] 2" xfId="3" xr:uid="{00000000-0005-0000-0000-000001000000}"/>
    <cellStyle name="Migliaia [0] 3" xfId="4" xr:uid="{5D87DC8B-6F22-4909-93F6-83B8CF00C761}"/>
    <cellStyle name="Normale" xfId="0" builtinId="0"/>
    <cellStyle name="Normale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86"/>
  <sheetViews>
    <sheetView topLeftCell="A67" zoomScaleNormal="100" workbookViewId="0">
      <selection activeCell="D73" sqref="D73"/>
    </sheetView>
  </sheetViews>
  <sheetFormatPr defaultColWidth="9.109375" defaultRowHeight="14.4" x14ac:dyDescent="0.3"/>
  <cols>
    <col min="1" max="1" width="7" style="1" customWidth="1"/>
    <col min="2" max="2" width="5.109375" style="1" customWidth="1"/>
    <col min="3" max="3" width="65.44140625" style="1" customWidth="1"/>
    <col min="4" max="4" width="26" style="71" customWidth="1"/>
    <col min="5" max="5" width="23.109375" style="71" customWidth="1"/>
    <col min="6" max="6" width="25.109375" style="71" customWidth="1"/>
    <col min="7" max="8" width="24" style="71" customWidth="1"/>
    <col min="9" max="16384" width="9.109375" style="1"/>
  </cols>
  <sheetData>
    <row r="1" spans="1:8" s="26" customFormat="1" ht="21" customHeight="1" x14ac:dyDescent="0.3">
      <c r="A1" s="87" t="s">
        <v>236</v>
      </c>
      <c r="B1" s="87"/>
      <c r="C1" s="87"/>
      <c r="D1" s="87"/>
      <c r="E1" s="87"/>
      <c r="G1" s="74"/>
      <c r="H1" s="74"/>
    </row>
    <row r="2" spans="1:8" ht="18" x14ac:dyDescent="0.3">
      <c r="A2" s="95"/>
      <c r="B2" s="95"/>
      <c r="C2" s="95"/>
      <c r="D2" s="83"/>
    </row>
    <row r="3" spans="1:8" ht="21" x14ac:dyDescent="0.4">
      <c r="A3" s="55" t="s">
        <v>79</v>
      </c>
      <c r="B3" s="55"/>
      <c r="C3" s="55"/>
      <c r="D3" s="58"/>
      <c r="E3" s="58"/>
      <c r="F3" s="58"/>
      <c r="G3" s="58"/>
      <c r="H3" s="58"/>
    </row>
    <row r="4" spans="1:8" ht="15" thickBot="1" x14ac:dyDescent="0.35"/>
    <row r="5" spans="1:8" ht="15" customHeight="1" thickTop="1" x14ac:dyDescent="0.3">
      <c r="A5" s="23"/>
      <c r="B5" s="25"/>
      <c r="C5" s="90" t="s">
        <v>78</v>
      </c>
      <c r="D5" s="88" t="s">
        <v>233</v>
      </c>
      <c r="E5" s="88" t="s">
        <v>232</v>
      </c>
      <c r="F5" s="93" t="s">
        <v>234</v>
      </c>
      <c r="G5" s="93" t="s">
        <v>235</v>
      </c>
      <c r="H5" s="88" t="s">
        <v>231</v>
      </c>
    </row>
    <row r="6" spans="1:8" ht="25.5" customHeight="1" thickBot="1" x14ac:dyDescent="0.35">
      <c r="A6" s="4"/>
      <c r="B6" s="24"/>
      <c r="C6" s="91"/>
      <c r="D6" s="89"/>
      <c r="E6" s="89"/>
      <c r="F6" s="94"/>
      <c r="G6" s="94"/>
      <c r="H6" s="89"/>
    </row>
    <row r="7" spans="1:8" ht="16.5" customHeight="1" thickTop="1" x14ac:dyDescent="0.3">
      <c r="A7" s="23"/>
      <c r="B7" s="22"/>
      <c r="D7" s="75"/>
      <c r="E7" s="75"/>
      <c r="F7" s="75"/>
      <c r="G7" s="75"/>
      <c r="H7" s="75"/>
    </row>
    <row r="8" spans="1:8" x14ac:dyDescent="0.3">
      <c r="A8" s="7"/>
      <c r="B8" s="6"/>
      <c r="C8" s="12" t="s">
        <v>77</v>
      </c>
      <c r="D8" s="76"/>
      <c r="E8" s="76"/>
      <c r="F8" s="76"/>
      <c r="G8" s="76"/>
      <c r="H8" s="76"/>
    </row>
    <row r="9" spans="1:8" x14ac:dyDescent="0.3">
      <c r="A9" s="7">
        <v>1</v>
      </c>
      <c r="B9" s="6"/>
      <c r="C9" s="1" t="s">
        <v>76</v>
      </c>
      <c r="D9" s="76">
        <v>0</v>
      </c>
      <c r="E9" s="76"/>
      <c r="F9" s="76"/>
      <c r="G9" s="76"/>
      <c r="H9" s="76"/>
    </row>
    <row r="10" spans="1:8" x14ac:dyDescent="0.3">
      <c r="A10" s="7">
        <v>2</v>
      </c>
      <c r="B10" s="6"/>
      <c r="C10" s="1" t="s">
        <v>75</v>
      </c>
      <c r="D10" s="76">
        <v>0</v>
      </c>
      <c r="E10" s="76"/>
      <c r="F10" s="76"/>
      <c r="G10" s="76"/>
      <c r="H10" s="76"/>
    </row>
    <row r="11" spans="1:8" x14ac:dyDescent="0.3">
      <c r="A11" s="21">
        <v>3</v>
      </c>
      <c r="B11" s="20"/>
      <c r="C11" s="19" t="s">
        <v>74</v>
      </c>
      <c r="D11" s="76">
        <f>+D12+D13+D14</f>
        <v>710000</v>
      </c>
      <c r="E11" s="76">
        <f t="shared" ref="E11:H11" si="0">+E12+E13+E14</f>
        <v>0</v>
      </c>
      <c r="F11" s="76">
        <f t="shared" si="0"/>
        <v>710000</v>
      </c>
      <c r="G11" s="76">
        <f t="shared" si="0"/>
        <v>0</v>
      </c>
      <c r="H11" s="76">
        <f t="shared" si="0"/>
        <v>0</v>
      </c>
    </row>
    <row r="12" spans="1:8" x14ac:dyDescent="0.3">
      <c r="A12" s="7"/>
      <c r="B12" s="6" t="s">
        <v>13</v>
      </c>
      <c r="C12" s="9" t="s">
        <v>73</v>
      </c>
      <c r="D12" s="76">
        <v>710000</v>
      </c>
      <c r="E12" s="76"/>
      <c r="F12" s="76">
        <v>710000</v>
      </c>
      <c r="G12" s="76"/>
      <c r="H12" s="76"/>
    </row>
    <row r="13" spans="1:8" x14ac:dyDescent="0.3">
      <c r="A13" s="7"/>
      <c r="B13" s="6" t="s">
        <v>11</v>
      </c>
      <c r="C13" s="9" t="s">
        <v>72</v>
      </c>
      <c r="D13" s="76">
        <v>0</v>
      </c>
      <c r="E13" s="76"/>
      <c r="F13" s="76"/>
      <c r="G13" s="76"/>
      <c r="H13" s="76"/>
    </row>
    <row r="14" spans="1:8" x14ac:dyDescent="0.3">
      <c r="A14" s="7"/>
      <c r="B14" s="6" t="s">
        <v>9</v>
      </c>
      <c r="C14" s="9" t="s">
        <v>71</v>
      </c>
      <c r="D14" s="76">
        <v>0</v>
      </c>
      <c r="E14" s="76"/>
      <c r="F14" s="76"/>
      <c r="G14" s="76"/>
      <c r="H14" s="76"/>
    </row>
    <row r="15" spans="1:8" x14ac:dyDescent="0.3">
      <c r="A15" s="7">
        <v>4</v>
      </c>
      <c r="B15" s="6"/>
      <c r="C15" s="19" t="s">
        <v>70</v>
      </c>
      <c r="D15" s="76">
        <f>+D16+D17+D18</f>
        <v>0</v>
      </c>
      <c r="E15" s="76">
        <f t="shared" ref="E15:H15" si="1">+E16+E17+E18</f>
        <v>0</v>
      </c>
      <c r="F15" s="76">
        <f t="shared" si="1"/>
        <v>0</v>
      </c>
      <c r="G15" s="76">
        <f t="shared" si="1"/>
        <v>0</v>
      </c>
      <c r="H15" s="76">
        <f t="shared" si="1"/>
        <v>0</v>
      </c>
    </row>
    <row r="16" spans="1:8" x14ac:dyDescent="0.3">
      <c r="A16" s="7"/>
      <c r="B16" s="6" t="s">
        <v>13</v>
      </c>
      <c r="C16" s="9" t="s">
        <v>69</v>
      </c>
      <c r="D16" s="76">
        <v>0</v>
      </c>
      <c r="E16" s="76"/>
      <c r="F16" s="76"/>
      <c r="G16" s="76"/>
      <c r="H16" s="76"/>
    </row>
    <row r="17" spans="1:8" x14ac:dyDescent="0.3">
      <c r="A17" s="7"/>
      <c r="B17" s="6" t="s">
        <v>11</v>
      </c>
      <c r="C17" s="9" t="s">
        <v>68</v>
      </c>
      <c r="D17" s="76">
        <v>0</v>
      </c>
      <c r="E17" s="76"/>
      <c r="F17" s="76"/>
      <c r="G17" s="76"/>
      <c r="H17" s="76"/>
    </row>
    <row r="18" spans="1:8" x14ac:dyDescent="0.3">
      <c r="A18" s="7"/>
      <c r="B18" s="6" t="s">
        <v>9</v>
      </c>
      <c r="C18" s="9" t="s">
        <v>67</v>
      </c>
      <c r="D18" s="76">
        <v>0</v>
      </c>
      <c r="E18" s="76"/>
      <c r="F18" s="76"/>
      <c r="G18" s="76"/>
      <c r="H18" s="76"/>
    </row>
    <row r="19" spans="1:8" ht="14.25" customHeight="1" x14ac:dyDescent="0.3">
      <c r="A19" s="7">
        <v>5</v>
      </c>
      <c r="B19" s="6"/>
      <c r="C19" s="18" t="s">
        <v>66</v>
      </c>
      <c r="D19" s="76">
        <v>0</v>
      </c>
      <c r="E19" s="76"/>
      <c r="F19" s="76"/>
      <c r="G19" s="76"/>
      <c r="H19" s="76"/>
    </row>
    <row r="20" spans="1:8" x14ac:dyDescent="0.3">
      <c r="A20" s="7">
        <v>6</v>
      </c>
      <c r="B20" s="6"/>
      <c r="C20" s="18" t="s">
        <v>65</v>
      </c>
      <c r="D20" s="76">
        <v>0</v>
      </c>
      <c r="E20" s="76"/>
      <c r="F20" s="76"/>
      <c r="G20" s="76"/>
      <c r="H20" s="76"/>
    </row>
    <row r="21" spans="1:8" x14ac:dyDescent="0.3">
      <c r="A21" s="7">
        <v>7</v>
      </c>
      <c r="B21" s="6"/>
      <c r="C21" s="1" t="s">
        <v>64</v>
      </c>
      <c r="D21" s="76">
        <v>0</v>
      </c>
      <c r="E21" s="76"/>
      <c r="F21" s="76"/>
      <c r="G21" s="76"/>
      <c r="H21" s="76"/>
    </row>
    <row r="22" spans="1:8" ht="15" thickBot="1" x14ac:dyDescent="0.35">
      <c r="A22" s="7">
        <v>8</v>
      </c>
      <c r="B22" s="6"/>
      <c r="C22" s="1" t="s">
        <v>63</v>
      </c>
      <c r="D22" s="76">
        <v>263605</v>
      </c>
      <c r="E22" s="76"/>
      <c r="F22" s="76"/>
      <c r="G22" s="76"/>
      <c r="H22" s="76"/>
    </row>
    <row r="23" spans="1:8" ht="15" thickBot="1" x14ac:dyDescent="0.35">
      <c r="A23" s="7"/>
      <c r="B23" s="6"/>
      <c r="C23" s="8" t="s">
        <v>62</v>
      </c>
      <c r="D23" s="77">
        <f>+D9+D10+D11+D15+D19+D20+D21+D22</f>
        <v>973605</v>
      </c>
      <c r="E23" s="77">
        <f t="shared" ref="E23:H23" si="2">+E9+E10+E11+E15+E19+E20+E21+E22</f>
        <v>0</v>
      </c>
      <c r="F23" s="77">
        <f t="shared" si="2"/>
        <v>710000</v>
      </c>
      <c r="G23" s="77">
        <f t="shared" si="2"/>
        <v>0</v>
      </c>
      <c r="H23" s="77">
        <f t="shared" si="2"/>
        <v>0</v>
      </c>
    </row>
    <row r="24" spans="1:8" x14ac:dyDescent="0.3">
      <c r="A24" s="7"/>
      <c r="B24" s="6"/>
      <c r="D24" s="76"/>
      <c r="E24" s="76"/>
      <c r="F24" s="76"/>
      <c r="G24" s="76"/>
      <c r="H24" s="76"/>
    </row>
    <row r="25" spans="1:8" x14ac:dyDescent="0.3">
      <c r="A25" s="7"/>
      <c r="B25" s="6"/>
      <c r="C25" s="12" t="s">
        <v>61</v>
      </c>
      <c r="D25" s="76"/>
      <c r="E25" s="76"/>
      <c r="F25" s="76"/>
      <c r="G25" s="76"/>
      <c r="H25" s="76"/>
    </row>
    <row r="26" spans="1:8" x14ac:dyDescent="0.3">
      <c r="A26" s="7">
        <v>9</v>
      </c>
      <c r="B26" s="6"/>
      <c r="C26" s="16" t="s">
        <v>60</v>
      </c>
      <c r="D26" s="84">
        <v>272</v>
      </c>
      <c r="E26" s="76"/>
      <c r="F26" s="76"/>
      <c r="G26" s="76"/>
      <c r="H26" s="76"/>
    </row>
    <row r="27" spans="1:8" x14ac:dyDescent="0.3">
      <c r="A27" s="7">
        <v>10</v>
      </c>
      <c r="B27" s="6"/>
      <c r="C27" s="1" t="s">
        <v>59</v>
      </c>
      <c r="D27" s="84">
        <v>257942</v>
      </c>
      <c r="E27" s="76"/>
      <c r="F27" s="76"/>
      <c r="G27" s="76"/>
      <c r="H27" s="76"/>
    </row>
    <row r="28" spans="1:8" x14ac:dyDescent="0.3">
      <c r="A28" s="7">
        <v>11</v>
      </c>
      <c r="B28" s="6"/>
      <c r="C28" s="1" t="s">
        <v>58</v>
      </c>
      <c r="D28" s="84">
        <v>82207</v>
      </c>
      <c r="E28" s="76"/>
      <c r="F28" s="76"/>
      <c r="G28" s="76"/>
      <c r="H28" s="76"/>
    </row>
    <row r="29" spans="1:8" x14ac:dyDescent="0.3">
      <c r="A29" s="7">
        <v>12</v>
      </c>
      <c r="B29" s="6"/>
      <c r="C29" s="1" t="s">
        <v>57</v>
      </c>
      <c r="D29" s="76">
        <f t="shared" ref="D29:H29" si="3">+D30+D31+D32</f>
        <v>0</v>
      </c>
      <c r="E29" s="76">
        <f t="shared" si="3"/>
        <v>0</v>
      </c>
      <c r="F29" s="76">
        <f t="shared" si="3"/>
        <v>0</v>
      </c>
      <c r="G29" s="76">
        <f t="shared" si="3"/>
        <v>0</v>
      </c>
      <c r="H29" s="76">
        <f t="shared" si="3"/>
        <v>0</v>
      </c>
    </row>
    <row r="30" spans="1:8" x14ac:dyDescent="0.3">
      <c r="A30" s="7"/>
      <c r="B30" s="6" t="s">
        <v>13</v>
      </c>
      <c r="C30" s="9" t="s">
        <v>56</v>
      </c>
      <c r="D30" s="85"/>
      <c r="E30" s="76"/>
      <c r="F30" s="76"/>
      <c r="G30" s="76"/>
      <c r="H30" s="76"/>
    </row>
    <row r="31" spans="1:8" x14ac:dyDescent="0.3">
      <c r="A31" s="7"/>
      <c r="B31" s="6" t="s">
        <v>11</v>
      </c>
      <c r="C31" s="17" t="s">
        <v>55</v>
      </c>
      <c r="D31" s="86"/>
      <c r="E31" s="76"/>
      <c r="F31" s="76"/>
      <c r="G31" s="76"/>
      <c r="H31" s="76"/>
    </row>
    <row r="32" spans="1:8" x14ac:dyDescent="0.3">
      <c r="A32" s="7"/>
      <c r="B32" s="6" t="s">
        <v>9</v>
      </c>
      <c r="C32" s="9" t="s">
        <v>54</v>
      </c>
      <c r="D32" s="85"/>
      <c r="E32" s="76"/>
      <c r="F32" s="76"/>
      <c r="G32" s="76"/>
      <c r="H32" s="76"/>
    </row>
    <row r="33" spans="1:8" x14ac:dyDescent="0.3">
      <c r="A33" s="7">
        <v>13</v>
      </c>
      <c r="B33" s="6"/>
      <c r="C33" s="1" t="s">
        <v>53</v>
      </c>
      <c r="D33" s="84">
        <v>729053</v>
      </c>
      <c r="E33" s="76"/>
      <c r="F33" s="76"/>
      <c r="G33" s="76"/>
      <c r="H33" s="76"/>
    </row>
    <row r="34" spans="1:8" x14ac:dyDescent="0.3">
      <c r="A34" s="7">
        <v>14</v>
      </c>
      <c r="B34" s="6"/>
      <c r="C34" s="1" t="s">
        <v>52</v>
      </c>
      <c r="D34" s="76">
        <f t="shared" ref="D34:H34" si="4">+D35+D36+D37+D38</f>
        <v>37357</v>
      </c>
      <c r="E34" s="76">
        <f t="shared" si="4"/>
        <v>0</v>
      </c>
      <c r="F34" s="76">
        <f t="shared" si="4"/>
        <v>0</v>
      </c>
      <c r="G34" s="76">
        <f t="shared" si="4"/>
        <v>0</v>
      </c>
      <c r="H34" s="76">
        <f t="shared" si="4"/>
        <v>0</v>
      </c>
    </row>
    <row r="35" spans="1:8" x14ac:dyDescent="0.3">
      <c r="A35" s="7" t="s">
        <v>7</v>
      </c>
      <c r="B35" s="6" t="s">
        <v>13</v>
      </c>
      <c r="C35" s="9" t="s">
        <v>51</v>
      </c>
      <c r="D35" s="84">
        <v>22115</v>
      </c>
      <c r="E35" s="76"/>
      <c r="F35" s="76"/>
      <c r="G35" s="76"/>
      <c r="H35" s="76"/>
    </row>
    <row r="36" spans="1:8" x14ac:dyDescent="0.3">
      <c r="A36" s="7"/>
      <c r="B36" s="6" t="s">
        <v>11</v>
      </c>
      <c r="C36" s="9" t="s">
        <v>50</v>
      </c>
      <c r="D36" s="84">
        <v>15242</v>
      </c>
      <c r="E36" s="76"/>
      <c r="F36" s="76"/>
      <c r="G36" s="76"/>
      <c r="H36" s="76"/>
    </row>
    <row r="37" spans="1:8" x14ac:dyDescent="0.3">
      <c r="A37" s="7"/>
      <c r="B37" s="6" t="s">
        <v>9</v>
      </c>
      <c r="C37" s="9" t="s">
        <v>49</v>
      </c>
      <c r="D37" s="84"/>
      <c r="E37" s="76"/>
      <c r="F37" s="76"/>
      <c r="G37" s="76"/>
      <c r="H37" s="76"/>
    </row>
    <row r="38" spans="1:8" x14ac:dyDescent="0.3">
      <c r="A38" s="7"/>
      <c r="B38" s="6" t="s">
        <v>6</v>
      </c>
      <c r="C38" s="9" t="s">
        <v>48</v>
      </c>
      <c r="D38" s="84"/>
      <c r="E38" s="76"/>
      <c r="F38" s="76"/>
      <c r="G38" s="76"/>
      <c r="H38" s="76"/>
    </row>
    <row r="39" spans="1:8" x14ac:dyDescent="0.3">
      <c r="A39" s="7">
        <v>15</v>
      </c>
      <c r="B39" s="6"/>
      <c r="C39" s="16" t="s">
        <v>47</v>
      </c>
      <c r="D39" s="84"/>
      <c r="E39" s="76"/>
      <c r="F39" s="76"/>
      <c r="G39" s="76"/>
      <c r="H39" s="76"/>
    </row>
    <row r="40" spans="1:8" x14ac:dyDescent="0.3">
      <c r="A40" s="7">
        <v>16</v>
      </c>
      <c r="B40" s="6"/>
      <c r="C40" s="16" t="s">
        <v>46</v>
      </c>
      <c r="D40" s="84"/>
      <c r="E40" s="76"/>
      <c r="F40" s="76"/>
      <c r="G40" s="76"/>
      <c r="H40" s="76"/>
    </row>
    <row r="41" spans="1:8" x14ac:dyDescent="0.3">
      <c r="A41" s="7">
        <v>17</v>
      </c>
      <c r="B41" s="6"/>
      <c r="C41" s="16" t="s">
        <v>45</v>
      </c>
      <c r="D41" s="84"/>
      <c r="E41" s="76"/>
      <c r="F41" s="76"/>
      <c r="G41" s="76"/>
      <c r="H41" s="76"/>
    </row>
    <row r="42" spans="1:8" ht="15" thickBot="1" x14ac:dyDescent="0.35">
      <c r="A42" s="7">
        <v>18</v>
      </c>
      <c r="B42" s="6"/>
      <c r="C42" s="16" t="s">
        <v>44</v>
      </c>
      <c r="D42" s="84">
        <v>8085</v>
      </c>
      <c r="E42" s="76"/>
      <c r="F42" s="76"/>
      <c r="G42" s="76"/>
      <c r="H42" s="76"/>
    </row>
    <row r="43" spans="1:8" ht="15" thickBot="1" x14ac:dyDescent="0.35">
      <c r="A43" s="7"/>
      <c r="B43" s="6"/>
      <c r="C43" s="8" t="s">
        <v>43</v>
      </c>
      <c r="D43" s="77">
        <f>+D26+D27+D28+D29+D33+D34+D39+D40+D41+D42</f>
        <v>1114916</v>
      </c>
      <c r="E43" s="77">
        <f t="shared" ref="E43:H43" si="5">+E26+E27+E28+E29+E33+E34+E39+E40+E41+E42</f>
        <v>0</v>
      </c>
      <c r="F43" s="77">
        <f t="shared" si="5"/>
        <v>0</v>
      </c>
      <c r="G43" s="77">
        <f t="shared" si="5"/>
        <v>0</v>
      </c>
      <c r="H43" s="77">
        <f t="shared" si="5"/>
        <v>0</v>
      </c>
    </row>
    <row r="44" spans="1:8" ht="15" thickBot="1" x14ac:dyDescent="0.35">
      <c r="A44" s="7"/>
      <c r="B44" s="6"/>
      <c r="C44" s="15" t="s">
        <v>42</v>
      </c>
      <c r="D44" s="77">
        <f>+D23-D43</f>
        <v>-141311</v>
      </c>
      <c r="E44" s="77">
        <f t="shared" ref="E44:H44" si="6">+E23-E43</f>
        <v>0</v>
      </c>
      <c r="F44" s="77">
        <f t="shared" si="6"/>
        <v>710000</v>
      </c>
      <c r="G44" s="77">
        <f t="shared" si="6"/>
        <v>0</v>
      </c>
      <c r="H44" s="77">
        <f t="shared" si="6"/>
        <v>0</v>
      </c>
    </row>
    <row r="45" spans="1:8" x14ac:dyDescent="0.3">
      <c r="A45" s="7"/>
      <c r="B45" s="6"/>
      <c r="C45" s="15"/>
      <c r="D45" s="76"/>
      <c r="E45" s="76"/>
      <c r="F45" s="76"/>
      <c r="G45" s="76"/>
      <c r="H45" s="76"/>
    </row>
    <row r="46" spans="1:8" x14ac:dyDescent="0.3">
      <c r="A46" s="7"/>
      <c r="B46" s="6"/>
      <c r="C46" s="12" t="s">
        <v>41</v>
      </c>
      <c r="D46" s="76"/>
      <c r="E46" s="76"/>
      <c r="F46" s="76"/>
      <c r="G46" s="76"/>
      <c r="H46" s="76"/>
    </row>
    <row r="47" spans="1:8" x14ac:dyDescent="0.3">
      <c r="A47" s="7"/>
      <c r="B47" s="6"/>
      <c r="C47" s="14" t="s">
        <v>40</v>
      </c>
      <c r="D47" s="76"/>
      <c r="E47" s="76"/>
      <c r="F47" s="76"/>
      <c r="G47" s="76"/>
      <c r="H47" s="76"/>
    </row>
    <row r="48" spans="1:8" x14ac:dyDescent="0.3">
      <c r="A48" s="7">
        <v>19</v>
      </c>
      <c r="B48" s="6"/>
      <c r="C48" s="1" t="s">
        <v>39</v>
      </c>
      <c r="D48" s="76">
        <f>+D49+D50+D51</f>
        <v>0</v>
      </c>
      <c r="E48" s="76">
        <f t="shared" ref="E48:H48" si="7">+E49+E50+E51</f>
        <v>0</v>
      </c>
      <c r="F48" s="76">
        <f t="shared" si="7"/>
        <v>0</v>
      </c>
      <c r="G48" s="76">
        <f t="shared" si="7"/>
        <v>0</v>
      </c>
      <c r="H48" s="76">
        <f t="shared" si="7"/>
        <v>0</v>
      </c>
    </row>
    <row r="49" spans="1:8" x14ac:dyDescent="0.3">
      <c r="A49" s="7"/>
      <c r="B49" s="6" t="s">
        <v>13</v>
      </c>
      <c r="C49" s="9" t="s">
        <v>38</v>
      </c>
      <c r="D49" s="76">
        <v>0</v>
      </c>
      <c r="E49" s="76"/>
      <c r="F49" s="76"/>
      <c r="G49" s="76"/>
      <c r="H49" s="76"/>
    </row>
    <row r="50" spans="1:8" x14ac:dyDescent="0.3">
      <c r="A50" s="7"/>
      <c r="B50" s="6" t="s">
        <v>11</v>
      </c>
      <c r="C50" s="9" t="s">
        <v>37</v>
      </c>
      <c r="D50" s="76">
        <v>0</v>
      </c>
      <c r="E50" s="76"/>
      <c r="F50" s="76"/>
      <c r="G50" s="76"/>
      <c r="H50" s="76"/>
    </row>
    <row r="51" spans="1:8" x14ac:dyDescent="0.3">
      <c r="A51" s="7"/>
      <c r="B51" s="6" t="s">
        <v>9</v>
      </c>
      <c r="C51" s="9" t="s">
        <v>36</v>
      </c>
      <c r="D51" s="76">
        <v>0</v>
      </c>
      <c r="E51" s="76"/>
      <c r="F51" s="76"/>
      <c r="G51" s="76"/>
      <c r="H51" s="76"/>
    </row>
    <row r="52" spans="1:8" x14ac:dyDescent="0.3">
      <c r="A52" s="7">
        <v>20</v>
      </c>
      <c r="B52" s="6"/>
      <c r="C52" s="1" t="s">
        <v>35</v>
      </c>
      <c r="D52" s="76">
        <v>155317</v>
      </c>
      <c r="E52" s="76"/>
      <c r="F52" s="76"/>
      <c r="G52" s="76"/>
      <c r="H52" s="76"/>
    </row>
    <row r="53" spans="1:8" x14ac:dyDescent="0.3">
      <c r="A53" s="7"/>
      <c r="B53" s="6"/>
      <c r="C53" s="8" t="s">
        <v>34</v>
      </c>
      <c r="D53" s="78">
        <f>+D48+D52</f>
        <v>155317</v>
      </c>
      <c r="E53" s="78">
        <f t="shared" ref="E53:H53" si="8">+E48+E52</f>
        <v>0</v>
      </c>
      <c r="F53" s="78">
        <f t="shared" si="8"/>
        <v>0</v>
      </c>
      <c r="G53" s="78">
        <f t="shared" si="8"/>
        <v>0</v>
      </c>
      <c r="H53" s="78">
        <f t="shared" si="8"/>
        <v>0</v>
      </c>
    </row>
    <row r="54" spans="1:8" x14ac:dyDescent="0.3">
      <c r="A54" s="7"/>
      <c r="B54" s="6"/>
      <c r="C54" s="14" t="s">
        <v>33</v>
      </c>
      <c r="D54" s="76"/>
      <c r="E54" s="76"/>
      <c r="F54" s="76"/>
      <c r="G54" s="76"/>
      <c r="H54" s="76"/>
    </row>
    <row r="55" spans="1:8" x14ac:dyDescent="0.3">
      <c r="A55" s="7">
        <v>21</v>
      </c>
      <c r="B55" s="6"/>
      <c r="C55" s="1" t="s">
        <v>32</v>
      </c>
      <c r="D55" s="76">
        <f>+D56+D57</f>
        <v>0</v>
      </c>
      <c r="E55" s="76">
        <f t="shared" ref="E55:H55" si="9">+E56+E57</f>
        <v>0</v>
      </c>
      <c r="F55" s="76">
        <f t="shared" si="9"/>
        <v>0</v>
      </c>
      <c r="G55" s="76">
        <f t="shared" si="9"/>
        <v>0</v>
      </c>
      <c r="H55" s="76">
        <f t="shared" si="9"/>
        <v>0</v>
      </c>
    </row>
    <row r="56" spans="1:8" x14ac:dyDescent="0.3">
      <c r="A56" s="7"/>
      <c r="B56" s="6" t="s">
        <v>13</v>
      </c>
      <c r="C56" s="9" t="s">
        <v>31</v>
      </c>
      <c r="D56" s="76">
        <v>0</v>
      </c>
      <c r="E56" s="76"/>
      <c r="F56" s="76"/>
      <c r="G56" s="76"/>
      <c r="H56" s="76"/>
    </row>
    <row r="57" spans="1:8" x14ac:dyDescent="0.3">
      <c r="A57" s="7"/>
      <c r="B57" s="6" t="s">
        <v>11</v>
      </c>
      <c r="C57" s="9" t="s">
        <v>30</v>
      </c>
      <c r="D57" s="76">
        <v>0</v>
      </c>
      <c r="E57" s="76"/>
      <c r="F57" s="76"/>
      <c r="G57" s="76"/>
      <c r="H57" s="76"/>
    </row>
    <row r="58" spans="1:8" x14ac:dyDescent="0.3">
      <c r="A58" s="7"/>
      <c r="B58" s="6"/>
      <c r="C58" s="8" t="s">
        <v>29</v>
      </c>
      <c r="D58" s="78">
        <f>+D55</f>
        <v>0</v>
      </c>
      <c r="E58" s="78">
        <f t="shared" ref="E58:H58" si="10">+E55</f>
        <v>0</v>
      </c>
      <c r="F58" s="78">
        <f t="shared" si="10"/>
        <v>0</v>
      </c>
      <c r="G58" s="78">
        <f t="shared" si="10"/>
        <v>0</v>
      </c>
      <c r="H58" s="78">
        <f t="shared" si="10"/>
        <v>0</v>
      </c>
    </row>
    <row r="59" spans="1:8" ht="15" thickBot="1" x14ac:dyDescent="0.35">
      <c r="A59" s="7"/>
      <c r="B59" s="6"/>
      <c r="C59" s="8"/>
      <c r="D59" s="76"/>
      <c r="E59" s="76"/>
      <c r="F59" s="76"/>
      <c r="G59" s="76"/>
      <c r="H59" s="76"/>
    </row>
    <row r="60" spans="1:8" ht="15" thickBot="1" x14ac:dyDescent="0.35">
      <c r="A60" s="7"/>
      <c r="B60" s="6"/>
      <c r="C60" s="8" t="s">
        <v>28</v>
      </c>
      <c r="D60" s="77">
        <f>+D53-D58</f>
        <v>155317</v>
      </c>
      <c r="E60" s="77">
        <f t="shared" ref="E60:H60" si="11">+E53-E58</f>
        <v>0</v>
      </c>
      <c r="F60" s="77">
        <f t="shared" si="11"/>
        <v>0</v>
      </c>
      <c r="G60" s="77">
        <f t="shared" si="11"/>
        <v>0</v>
      </c>
      <c r="H60" s="77">
        <f t="shared" si="11"/>
        <v>0</v>
      </c>
    </row>
    <row r="61" spans="1:8" x14ac:dyDescent="0.3">
      <c r="A61" s="7"/>
      <c r="B61" s="6"/>
      <c r="C61" s="8"/>
      <c r="D61" s="76"/>
      <c r="E61" s="76"/>
      <c r="F61" s="76"/>
      <c r="G61" s="76"/>
      <c r="H61" s="76"/>
    </row>
    <row r="62" spans="1:8" x14ac:dyDescent="0.3">
      <c r="A62" s="7"/>
      <c r="B62" s="6"/>
      <c r="C62" s="13" t="s">
        <v>27</v>
      </c>
      <c r="D62" s="79"/>
      <c r="E62" s="79"/>
      <c r="F62" s="79"/>
      <c r="G62" s="79"/>
      <c r="H62" s="79"/>
    </row>
    <row r="63" spans="1:8" x14ac:dyDescent="0.3">
      <c r="A63" s="7">
        <v>22</v>
      </c>
      <c r="B63" s="6"/>
      <c r="C63" s="11" t="s">
        <v>26</v>
      </c>
      <c r="D63" s="76">
        <v>0</v>
      </c>
      <c r="E63" s="76"/>
      <c r="F63" s="76"/>
      <c r="G63" s="76"/>
      <c r="H63" s="76"/>
    </row>
    <row r="64" spans="1:8" ht="15" thickBot="1" x14ac:dyDescent="0.35">
      <c r="A64" s="7">
        <v>23</v>
      </c>
      <c r="B64" s="6"/>
      <c r="C64" s="11" t="s">
        <v>25</v>
      </c>
      <c r="D64" s="76">
        <v>0</v>
      </c>
      <c r="E64" s="76"/>
      <c r="F64" s="76"/>
      <c r="G64" s="76"/>
      <c r="H64" s="76"/>
    </row>
    <row r="65" spans="1:8" ht="15" thickBot="1" x14ac:dyDescent="0.35">
      <c r="A65" s="7"/>
      <c r="B65" s="6"/>
      <c r="C65" s="8" t="s">
        <v>24</v>
      </c>
      <c r="D65" s="77">
        <f>+D63-D64</f>
        <v>0</v>
      </c>
      <c r="E65" s="77">
        <f t="shared" ref="E65:H65" si="12">+E63-E64</f>
        <v>0</v>
      </c>
      <c r="F65" s="77">
        <f t="shared" si="12"/>
        <v>0</v>
      </c>
      <c r="G65" s="77">
        <f t="shared" si="12"/>
        <v>0</v>
      </c>
      <c r="H65" s="77">
        <f t="shared" si="12"/>
        <v>0</v>
      </c>
    </row>
    <row r="66" spans="1:8" x14ac:dyDescent="0.3">
      <c r="A66" s="7"/>
      <c r="B66" s="6"/>
      <c r="C66" s="12" t="s">
        <v>23</v>
      </c>
      <c r="D66" s="76"/>
      <c r="E66" s="76"/>
      <c r="F66" s="76"/>
      <c r="G66" s="76"/>
      <c r="H66" s="76"/>
    </row>
    <row r="67" spans="1:8" x14ac:dyDescent="0.3">
      <c r="A67" s="7">
        <v>24</v>
      </c>
      <c r="B67" s="6"/>
      <c r="C67" s="11" t="s">
        <v>22</v>
      </c>
      <c r="D67" s="76">
        <f>+D68+D69+D70+D71+D72</f>
        <v>0</v>
      </c>
      <c r="E67" s="76">
        <f t="shared" ref="E67:H67" si="13">+E68+E69+E70+E71+E72</f>
        <v>0</v>
      </c>
      <c r="F67" s="76">
        <f t="shared" si="13"/>
        <v>0</v>
      </c>
      <c r="G67" s="76">
        <f t="shared" si="13"/>
        <v>0</v>
      </c>
      <c r="H67" s="76">
        <f t="shared" si="13"/>
        <v>0</v>
      </c>
    </row>
    <row r="68" spans="1:8" x14ac:dyDescent="0.3">
      <c r="A68" s="7"/>
      <c r="B68" s="6" t="s">
        <v>13</v>
      </c>
      <c r="C68" s="9" t="s">
        <v>21</v>
      </c>
      <c r="D68" s="76">
        <v>0</v>
      </c>
      <c r="E68" s="76"/>
      <c r="F68" s="76"/>
      <c r="G68" s="76"/>
      <c r="H68" s="76"/>
    </row>
    <row r="69" spans="1:8" x14ac:dyDescent="0.3">
      <c r="A69" s="7"/>
      <c r="B69" s="6" t="s">
        <v>11</v>
      </c>
      <c r="C69" s="10" t="s">
        <v>20</v>
      </c>
      <c r="D69" s="76">
        <v>0</v>
      </c>
      <c r="E69" s="76"/>
      <c r="F69" s="76"/>
      <c r="G69" s="76"/>
      <c r="H69" s="76"/>
    </row>
    <row r="70" spans="1:8" x14ac:dyDescent="0.3">
      <c r="A70" s="7" t="s">
        <v>7</v>
      </c>
      <c r="B70" s="6" t="s">
        <v>9</v>
      </c>
      <c r="C70" s="10" t="s">
        <v>19</v>
      </c>
      <c r="D70" s="76">
        <v>0</v>
      </c>
      <c r="E70" s="76"/>
      <c r="F70" s="76"/>
      <c r="G70" s="76"/>
      <c r="H70" s="76"/>
    </row>
    <row r="71" spans="1:8" x14ac:dyDescent="0.3">
      <c r="A71" s="7" t="s">
        <v>7</v>
      </c>
      <c r="B71" s="6" t="s">
        <v>6</v>
      </c>
      <c r="C71" s="9" t="s">
        <v>18</v>
      </c>
      <c r="D71" s="76">
        <v>0</v>
      </c>
      <c r="E71" s="76"/>
      <c r="F71" s="76"/>
      <c r="G71" s="76"/>
      <c r="H71" s="76"/>
    </row>
    <row r="72" spans="1:8" x14ac:dyDescent="0.3">
      <c r="A72" s="7"/>
      <c r="B72" s="6" t="s">
        <v>17</v>
      </c>
      <c r="C72" s="9" t="s">
        <v>16</v>
      </c>
      <c r="D72" s="76">
        <v>0</v>
      </c>
      <c r="E72" s="76"/>
      <c r="F72" s="76"/>
      <c r="G72" s="76"/>
      <c r="H72" s="76"/>
    </row>
    <row r="73" spans="1:8" x14ac:dyDescent="0.3">
      <c r="A73" s="7"/>
      <c r="B73" s="6"/>
      <c r="C73" s="8" t="s">
        <v>15</v>
      </c>
      <c r="D73" s="80">
        <f>+D67</f>
        <v>0</v>
      </c>
      <c r="E73" s="80">
        <f t="shared" ref="E73:H73" si="14">+E67</f>
        <v>0</v>
      </c>
      <c r="F73" s="80">
        <f t="shared" si="14"/>
        <v>0</v>
      </c>
      <c r="G73" s="80">
        <f t="shared" si="14"/>
        <v>0</v>
      </c>
      <c r="H73" s="80">
        <f t="shared" si="14"/>
        <v>0</v>
      </c>
    </row>
    <row r="74" spans="1:8" x14ac:dyDescent="0.3">
      <c r="A74" s="7">
        <v>25</v>
      </c>
      <c r="B74" s="6"/>
      <c r="C74" s="11" t="s">
        <v>14</v>
      </c>
      <c r="D74" s="76">
        <f>+D75+D76+D77+D78</f>
        <v>0</v>
      </c>
      <c r="E74" s="76">
        <f t="shared" ref="E74:H74" si="15">+E75+E76+E77+E78</f>
        <v>0</v>
      </c>
      <c r="F74" s="76">
        <f t="shared" si="15"/>
        <v>0</v>
      </c>
      <c r="G74" s="76">
        <f t="shared" si="15"/>
        <v>0</v>
      </c>
      <c r="H74" s="76">
        <f t="shared" si="15"/>
        <v>0</v>
      </c>
    </row>
    <row r="75" spans="1:8" x14ac:dyDescent="0.3">
      <c r="A75" s="7"/>
      <c r="B75" s="6" t="s">
        <v>13</v>
      </c>
      <c r="C75" s="10" t="s">
        <v>12</v>
      </c>
      <c r="D75" s="76">
        <v>0</v>
      </c>
      <c r="E75" s="76"/>
      <c r="F75" s="76"/>
      <c r="G75" s="76"/>
      <c r="H75" s="76"/>
    </row>
    <row r="76" spans="1:8" x14ac:dyDescent="0.3">
      <c r="A76" s="7" t="s">
        <v>7</v>
      </c>
      <c r="B76" s="6" t="s">
        <v>11</v>
      </c>
      <c r="C76" s="10" t="s">
        <v>10</v>
      </c>
      <c r="D76" s="76">
        <v>0</v>
      </c>
      <c r="E76" s="76"/>
      <c r="F76" s="76"/>
      <c r="G76" s="76"/>
      <c r="H76" s="76"/>
    </row>
    <row r="77" spans="1:8" x14ac:dyDescent="0.3">
      <c r="A77" s="7" t="s">
        <v>7</v>
      </c>
      <c r="B77" s="6" t="s">
        <v>9</v>
      </c>
      <c r="C77" s="9" t="s">
        <v>8</v>
      </c>
      <c r="D77" s="76">
        <v>0</v>
      </c>
      <c r="E77" s="76"/>
      <c r="F77" s="76"/>
      <c r="G77" s="76"/>
      <c r="H77" s="76"/>
    </row>
    <row r="78" spans="1:8" x14ac:dyDescent="0.3">
      <c r="A78" s="7" t="s">
        <v>7</v>
      </c>
      <c r="B78" s="6" t="s">
        <v>6</v>
      </c>
      <c r="C78" s="9" t="s">
        <v>5</v>
      </c>
      <c r="D78" s="76">
        <v>0</v>
      </c>
      <c r="E78" s="76"/>
      <c r="F78" s="76"/>
      <c r="G78" s="76"/>
      <c r="H78" s="76"/>
    </row>
    <row r="79" spans="1:8" x14ac:dyDescent="0.3">
      <c r="A79" s="7"/>
      <c r="B79" s="6"/>
      <c r="C79" s="8" t="s">
        <v>4</v>
      </c>
      <c r="D79" s="80">
        <f>+D74</f>
        <v>0</v>
      </c>
      <c r="E79" s="80">
        <f t="shared" ref="E79:H79" si="16">+E74</f>
        <v>0</v>
      </c>
      <c r="F79" s="80">
        <f t="shared" si="16"/>
        <v>0</v>
      </c>
      <c r="G79" s="80">
        <f t="shared" si="16"/>
        <v>0</v>
      </c>
      <c r="H79" s="80">
        <f t="shared" si="16"/>
        <v>0</v>
      </c>
    </row>
    <row r="80" spans="1:8" ht="15" thickBot="1" x14ac:dyDescent="0.35">
      <c r="A80" s="7"/>
      <c r="B80" s="6"/>
      <c r="C80" s="8"/>
      <c r="D80" s="76"/>
      <c r="E80" s="76"/>
      <c r="F80" s="76"/>
      <c r="G80" s="76"/>
      <c r="H80" s="76"/>
    </row>
    <row r="81" spans="1:8" ht="15" thickBot="1" x14ac:dyDescent="0.35">
      <c r="A81" s="7"/>
      <c r="B81" s="6"/>
      <c r="C81" s="8" t="s">
        <v>3</v>
      </c>
      <c r="D81" s="77">
        <f>+D73-D79</f>
        <v>0</v>
      </c>
      <c r="E81" s="77">
        <f t="shared" ref="E81:H81" si="17">+E73-E79</f>
        <v>0</v>
      </c>
      <c r="F81" s="77">
        <f t="shared" si="17"/>
        <v>0</v>
      </c>
      <c r="G81" s="77">
        <f t="shared" si="17"/>
        <v>0</v>
      </c>
      <c r="H81" s="77">
        <f t="shared" si="17"/>
        <v>0</v>
      </c>
    </row>
    <row r="82" spans="1:8" ht="15" thickBot="1" x14ac:dyDescent="0.35">
      <c r="A82" s="7"/>
      <c r="B82" s="6"/>
      <c r="C82" s="8" t="s">
        <v>2</v>
      </c>
      <c r="D82" s="81">
        <f>+D44+D60+D65+D81</f>
        <v>14006</v>
      </c>
      <c r="E82" s="81">
        <f t="shared" ref="E82:H82" si="18">+E44+E60+E65+E81</f>
        <v>0</v>
      </c>
      <c r="F82" s="81">
        <f t="shared" si="18"/>
        <v>710000</v>
      </c>
      <c r="G82" s="81">
        <f t="shared" si="18"/>
        <v>0</v>
      </c>
      <c r="H82" s="81">
        <f t="shared" si="18"/>
        <v>0</v>
      </c>
    </row>
    <row r="83" spans="1:8" x14ac:dyDescent="0.3">
      <c r="A83" s="7"/>
      <c r="B83" s="6"/>
      <c r="C83" s="8"/>
      <c r="D83" s="76"/>
      <c r="E83" s="76"/>
      <c r="F83" s="76"/>
      <c r="G83" s="76"/>
      <c r="H83" s="76"/>
    </row>
    <row r="84" spans="1:8" ht="18.75" customHeight="1" thickBot="1" x14ac:dyDescent="0.35">
      <c r="A84" s="7">
        <v>26</v>
      </c>
      <c r="B84" s="6"/>
      <c r="C84" s="5" t="s">
        <v>1</v>
      </c>
      <c r="D84" s="76">
        <v>4078</v>
      </c>
      <c r="E84" s="76">
        <v>0</v>
      </c>
      <c r="F84" s="76">
        <v>0</v>
      </c>
      <c r="G84" s="76">
        <v>0</v>
      </c>
      <c r="H84" s="76">
        <v>0</v>
      </c>
    </row>
    <row r="85" spans="1:8" ht="15" thickBot="1" x14ac:dyDescent="0.35">
      <c r="A85" s="4">
        <v>27</v>
      </c>
      <c r="B85" s="3"/>
      <c r="C85" s="2" t="s">
        <v>0</v>
      </c>
      <c r="D85" s="82">
        <f>+D82-D84</f>
        <v>9928</v>
      </c>
      <c r="E85" s="82">
        <f t="shared" ref="E85:H85" si="19">+E82-E84</f>
        <v>0</v>
      </c>
      <c r="F85" s="82">
        <f t="shared" si="19"/>
        <v>710000</v>
      </c>
      <c r="G85" s="82">
        <f t="shared" si="19"/>
        <v>0</v>
      </c>
      <c r="H85" s="82">
        <f t="shared" si="19"/>
        <v>0</v>
      </c>
    </row>
    <row r="86" spans="1:8" ht="15" thickTop="1" x14ac:dyDescent="0.3"/>
  </sheetData>
  <mergeCells count="8">
    <mergeCell ref="A2:C2"/>
    <mergeCell ref="A1:E1"/>
    <mergeCell ref="H5:H6"/>
    <mergeCell ref="C5:C6"/>
    <mergeCell ref="D5:D6"/>
    <mergeCell ref="E5:E6"/>
    <mergeCell ref="F5:F6"/>
    <mergeCell ref="G5:G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74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104"/>
  <sheetViews>
    <sheetView topLeftCell="A64" zoomScaleNormal="100" workbookViewId="0">
      <selection activeCell="G76" sqref="G76"/>
    </sheetView>
  </sheetViews>
  <sheetFormatPr defaultColWidth="9.109375" defaultRowHeight="13.2" x14ac:dyDescent="0.25"/>
  <cols>
    <col min="1" max="1" width="2.6640625" style="28" bestFit="1" customWidth="1"/>
    <col min="2" max="2" width="5.44140625" style="27" customWidth="1"/>
    <col min="3" max="3" width="2" style="27" bestFit="1" customWidth="1"/>
    <col min="4" max="4" width="57" style="27" customWidth="1"/>
    <col min="5" max="5" width="24.6640625" style="57" customWidth="1"/>
    <col min="6" max="9" width="23.6640625" style="57" customWidth="1"/>
    <col min="10" max="16384" width="9.109375" style="27"/>
  </cols>
  <sheetData>
    <row r="1" spans="1:9" s="47" customFormat="1" ht="21" customHeight="1" x14ac:dyDescent="0.3">
      <c r="A1" s="87" t="s">
        <v>236</v>
      </c>
      <c r="B1" s="87"/>
      <c r="C1" s="87"/>
      <c r="D1" s="87"/>
      <c r="E1" s="87"/>
      <c r="F1" s="56"/>
      <c r="G1" s="56"/>
      <c r="H1" s="56"/>
      <c r="I1" s="56"/>
    </row>
    <row r="3" spans="1:9" ht="21" x14ac:dyDescent="0.4">
      <c r="A3" s="55" t="s">
        <v>172</v>
      </c>
      <c r="B3" s="55"/>
      <c r="C3" s="55"/>
      <c r="D3" s="55"/>
      <c r="E3" s="58"/>
      <c r="F3" s="58"/>
      <c r="G3" s="58"/>
      <c r="H3" s="58"/>
      <c r="I3" s="58"/>
    </row>
    <row r="4" spans="1:9" ht="13.8" thickBot="1" x14ac:dyDescent="0.3"/>
    <row r="5" spans="1:9" ht="30.6" customHeight="1" thickTop="1" x14ac:dyDescent="0.3">
      <c r="A5" s="46"/>
      <c r="B5" s="25"/>
      <c r="C5" s="22"/>
      <c r="D5" s="98" t="s">
        <v>171</v>
      </c>
      <c r="E5" s="96" t="s">
        <v>233</v>
      </c>
      <c r="F5" s="96" t="s">
        <v>232</v>
      </c>
      <c r="G5" s="93" t="s">
        <v>234</v>
      </c>
      <c r="H5" s="93" t="s">
        <v>235</v>
      </c>
      <c r="I5" s="96" t="s">
        <v>231</v>
      </c>
    </row>
    <row r="6" spans="1:9" ht="30.6" customHeight="1" thickBot="1" x14ac:dyDescent="0.35">
      <c r="A6" s="31"/>
      <c r="B6" s="24"/>
      <c r="C6" s="3"/>
      <c r="D6" s="99"/>
      <c r="E6" s="97"/>
      <c r="F6" s="97"/>
      <c r="G6" s="94"/>
      <c r="H6" s="94"/>
      <c r="I6" s="97"/>
    </row>
    <row r="7" spans="1:9" ht="29.4" thickTop="1" x14ac:dyDescent="0.3">
      <c r="A7" s="32"/>
      <c r="B7" s="1"/>
      <c r="C7" s="6"/>
      <c r="D7" s="44" t="s">
        <v>170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</row>
    <row r="8" spans="1:9" ht="15" thickBot="1" x14ac:dyDescent="0.35">
      <c r="A8" s="32"/>
      <c r="B8" s="1"/>
      <c r="C8" s="6"/>
      <c r="D8" s="44"/>
      <c r="E8" s="60"/>
      <c r="F8" s="60"/>
      <c r="G8" s="60"/>
      <c r="H8" s="60"/>
      <c r="I8" s="60"/>
    </row>
    <row r="9" spans="1:9" ht="15" thickBot="1" x14ac:dyDescent="0.35">
      <c r="A9" s="32"/>
      <c r="B9" s="1"/>
      <c r="C9" s="6"/>
      <c r="D9" s="45" t="s">
        <v>169</v>
      </c>
      <c r="E9" s="68">
        <f>+E7</f>
        <v>0</v>
      </c>
      <c r="F9" s="68">
        <f t="shared" ref="F9:I9" si="0">+F7</f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</row>
    <row r="10" spans="1:9" ht="14.4" x14ac:dyDescent="0.3">
      <c r="A10" s="32"/>
      <c r="B10" s="1"/>
      <c r="C10" s="6"/>
      <c r="D10" s="19" t="s">
        <v>168</v>
      </c>
      <c r="E10" s="61"/>
      <c r="F10" s="61"/>
      <c r="G10" s="61"/>
      <c r="H10" s="61"/>
      <c r="I10" s="61"/>
    </row>
    <row r="11" spans="1:9" ht="14.4" x14ac:dyDescent="0.3">
      <c r="A11" s="32" t="s">
        <v>119</v>
      </c>
      <c r="B11" s="1"/>
      <c r="C11" s="6"/>
      <c r="D11" s="14" t="s">
        <v>167</v>
      </c>
      <c r="E11" s="61"/>
      <c r="F11" s="61"/>
      <c r="G11" s="61"/>
      <c r="H11" s="61"/>
      <c r="I11" s="61"/>
    </row>
    <row r="12" spans="1:9" ht="14.4" x14ac:dyDescent="0.3">
      <c r="A12" s="32"/>
      <c r="B12" s="1">
        <v>1</v>
      </c>
      <c r="C12" s="6"/>
      <c r="D12" s="1" t="s">
        <v>166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</row>
    <row r="13" spans="1:9" ht="14.4" x14ac:dyDescent="0.3">
      <c r="A13" s="32"/>
      <c r="B13" s="1">
        <v>2</v>
      </c>
      <c r="C13" s="6"/>
      <c r="D13" s="1" t="s">
        <v>165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</row>
    <row r="14" spans="1:9" ht="14.4" x14ac:dyDescent="0.3">
      <c r="A14" s="32"/>
      <c r="B14" s="1">
        <v>3</v>
      </c>
      <c r="C14" s="6"/>
      <c r="D14" s="1" t="s">
        <v>164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</row>
    <row r="15" spans="1:9" ht="14.4" x14ac:dyDescent="0.3">
      <c r="A15" s="32"/>
      <c r="B15" s="1">
        <v>4</v>
      </c>
      <c r="C15" s="6"/>
      <c r="D15" s="1" t="s">
        <v>163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</row>
    <row r="16" spans="1:9" ht="14.4" x14ac:dyDescent="0.3">
      <c r="A16" s="32"/>
      <c r="B16" s="1">
        <v>5</v>
      </c>
      <c r="C16" s="6"/>
      <c r="D16" s="1" t="s">
        <v>162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</row>
    <row r="17" spans="1:9" ht="14.4" x14ac:dyDescent="0.3">
      <c r="A17" s="32"/>
      <c r="B17" s="1">
        <v>6</v>
      </c>
      <c r="C17" s="6"/>
      <c r="D17" s="1" t="s">
        <v>131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</row>
    <row r="18" spans="1:9" ht="14.4" x14ac:dyDescent="0.3">
      <c r="A18" s="32"/>
      <c r="B18" s="1">
        <v>9</v>
      </c>
      <c r="C18" s="6"/>
      <c r="D18" s="18" t="s">
        <v>161</v>
      </c>
      <c r="E18" s="62">
        <v>46586</v>
      </c>
      <c r="F18" s="62">
        <v>0</v>
      </c>
      <c r="G18" s="62">
        <v>0</v>
      </c>
      <c r="H18" s="62">
        <v>0</v>
      </c>
      <c r="I18" s="62">
        <v>0</v>
      </c>
    </row>
    <row r="19" spans="1:9" ht="14.4" x14ac:dyDescent="0.3">
      <c r="A19" s="32"/>
      <c r="B19" s="1"/>
      <c r="C19" s="6"/>
      <c r="D19" s="8" t="s">
        <v>160</v>
      </c>
      <c r="E19" s="63">
        <f>SUM(E12:E18)</f>
        <v>46586</v>
      </c>
      <c r="F19" s="63">
        <f t="shared" ref="F19:I19" si="1">SUM(F12:F18)</f>
        <v>0</v>
      </c>
      <c r="G19" s="63">
        <f t="shared" si="1"/>
        <v>0</v>
      </c>
      <c r="H19" s="63">
        <f t="shared" si="1"/>
        <v>0</v>
      </c>
      <c r="I19" s="63">
        <f t="shared" si="1"/>
        <v>0</v>
      </c>
    </row>
    <row r="20" spans="1:9" ht="14.4" x14ac:dyDescent="0.3">
      <c r="A20" s="32"/>
      <c r="B20" s="1"/>
      <c r="C20" s="6"/>
      <c r="D20" s="44"/>
      <c r="E20" s="61"/>
      <c r="F20" s="61"/>
      <c r="G20" s="61"/>
      <c r="H20" s="61"/>
      <c r="I20" s="61"/>
    </row>
    <row r="21" spans="1:9" ht="14.4" x14ac:dyDescent="0.3">
      <c r="A21" s="40"/>
      <c r="B21" s="18"/>
      <c r="C21" s="39"/>
      <c r="D21" s="33" t="s">
        <v>159</v>
      </c>
      <c r="E21" s="61"/>
      <c r="F21" s="61"/>
      <c r="G21" s="61"/>
      <c r="H21" s="61"/>
      <c r="I21" s="61"/>
    </row>
    <row r="22" spans="1:9" ht="14.4" x14ac:dyDescent="0.3">
      <c r="A22" s="40" t="s">
        <v>116</v>
      </c>
      <c r="B22" s="5">
        <v>1</v>
      </c>
      <c r="C22" s="39"/>
      <c r="D22" s="18" t="s">
        <v>158</v>
      </c>
      <c r="E22" s="64">
        <f>E23+E24+E25+E26</f>
        <v>0</v>
      </c>
      <c r="F22" s="64">
        <f t="shared" ref="F22:I22" si="2">F23+F24+F25+F26</f>
        <v>0</v>
      </c>
      <c r="G22" s="64">
        <f t="shared" si="2"/>
        <v>0</v>
      </c>
      <c r="H22" s="64">
        <f t="shared" si="2"/>
        <v>0</v>
      </c>
      <c r="I22" s="64">
        <f t="shared" si="2"/>
        <v>0</v>
      </c>
    </row>
    <row r="23" spans="1:9" ht="14.4" x14ac:dyDescent="0.3">
      <c r="A23" s="40"/>
      <c r="B23" s="43" t="s">
        <v>157</v>
      </c>
      <c r="C23" s="39"/>
      <c r="D23" s="18" t="s">
        <v>156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</row>
    <row r="24" spans="1:9" ht="14.4" x14ac:dyDescent="0.3">
      <c r="A24" s="40"/>
      <c r="B24" s="43" t="s">
        <v>155</v>
      </c>
      <c r="C24" s="39"/>
      <c r="D24" s="18" t="s">
        <v>147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</row>
    <row r="25" spans="1:9" ht="14.4" x14ac:dyDescent="0.3">
      <c r="A25" s="40"/>
      <c r="B25" s="43" t="s">
        <v>154</v>
      </c>
      <c r="C25" s="39"/>
      <c r="D25" s="18" t="s">
        <v>134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</row>
    <row r="26" spans="1:9" ht="14.4" x14ac:dyDescent="0.3">
      <c r="A26" s="40"/>
      <c r="B26" s="43" t="s">
        <v>153</v>
      </c>
      <c r="C26" s="39"/>
      <c r="D26" s="18" t="s">
        <v>152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</row>
    <row r="27" spans="1:9" ht="14.4" x14ac:dyDescent="0.3">
      <c r="A27" s="40" t="s">
        <v>99</v>
      </c>
      <c r="B27" s="5">
        <v>2</v>
      </c>
      <c r="C27" s="39"/>
      <c r="D27" s="18" t="s">
        <v>151</v>
      </c>
      <c r="E27" s="64">
        <f>E28+E30+E32+E34+E35+E36+E37+E38+E39</f>
        <v>37855</v>
      </c>
      <c r="F27" s="64">
        <f t="shared" ref="F27:I27" si="3">F28+F30+F32+F34+F35+F36+F37+F38+F39</f>
        <v>0</v>
      </c>
      <c r="G27" s="64">
        <f t="shared" si="3"/>
        <v>0</v>
      </c>
      <c r="H27" s="64">
        <f t="shared" si="3"/>
        <v>0</v>
      </c>
      <c r="I27" s="64">
        <f t="shared" si="3"/>
        <v>0</v>
      </c>
    </row>
    <row r="28" spans="1:9" ht="14.4" x14ac:dyDescent="0.3">
      <c r="A28" s="40"/>
      <c r="B28" s="43" t="s">
        <v>150</v>
      </c>
      <c r="C28" s="39"/>
      <c r="D28" s="18" t="s">
        <v>149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</row>
    <row r="29" spans="1:9" ht="14.4" x14ac:dyDescent="0.3">
      <c r="A29" s="40"/>
      <c r="B29" s="5"/>
      <c r="C29" s="39" t="s">
        <v>13</v>
      </c>
      <c r="D29" s="34" t="s">
        <v>144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</row>
    <row r="30" spans="1:9" ht="14.4" x14ac:dyDescent="0.3">
      <c r="A30" s="40"/>
      <c r="B30" s="43" t="s">
        <v>148</v>
      </c>
      <c r="C30" s="39"/>
      <c r="D30" s="18" t="s">
        <v>147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</row>
    <row r="31" spans="1:9" ht="14.4" x14ac:dyDescent="0.3">
      <c r="A31" s="40"/>
      <c r="B31" s="5"/>
      <c r="C31" s="39" t="s">
        <v>13</v>
      </c>
      <c r="D31" s="34" t="s">
        <v>144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</row>
    <row r="32" spans="1:9" ht="14.4" x14ac:dyDescent="0.3">
      <c r="A32" s="40"/>
      <c r="B32" s="43" t="s">
        <v>146</v>
      </c>
      <c r="C32" s="39"/>
      <c r="D32" s="18" t="s">
        <v>145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</row>
    <row r="33" spans="1:9" ht="14.4" x14ac:dyDescent="0.3">
      <c r="A33" s="40"/>
      <c r="B33" s="5"/>
      <c r="C33" s="39" t="s">
        <v>13</v>
      </c>
      <c r="D33" s="34" t="s">
        <v>144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</row>
    <row r="34" spans="1:9" ht="14.4" x14ac:dyDescent="0.3">
      <c r="A34" s="40"/>
      <c r="B34" s="43" t="s">
        <v>143</v>
      </c>
      <c r="C34" s="39"/>
      <c r="D34" s="18" t="s">
        <v>142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</row>
    <row r="35" spans="1:9" ht="14.4" x14ac:dyDescent="0.3">
      <c r="A35" s="42"/>
      <c r="B35" s="43" t="s">
        <v>141</v>
      </c>
      <c r="C35" s="39"/>
      <c r="D35" s="18" t="s">
        <v>140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</row>
    <row r="36" spans="1:9" ht="14.4" x14ac:dyDescent="0.3">
      <c r="A36" s="42"/>
      <c r="B36" s="43" t="s">
        <v>139</v>
      </c>
      <c r="C36" s="39"/>
      <c r="D36" s="18" t="s">
        <v>138</v>
      </c>
      <c r="E36" s="62">
        <v>1807</v>
      </c>
      <c r="F36" s="62">
        <v>0</v>
      </c>
      <c r="G36" s="62">
        <v>0</v>
      </c>
      <c r="H36" s="62">
        <v>0</v>
      </c>
      <c r="I36" s="62">
        <v>0</v>
      </c>
    </row>
    <row r="37" spans="1:9" ht="14.4" x14ac:dyDescent="0.3">
      <c r="A37" s="42"/>
      <c r="B37" s="43" t="s">
        <v>137</v>
      </c>
      <c r="C37" s="39"/>
      <c r="D37" s="18" t="s">
        <v>136</v>
      </c>
      <c r="E37" s="62">
        <v>35889</v>
      </c>
      <c r="F37" s="62">
        <v>0</v>
      </c>
      <c r="G37" s="62">
        <v>0</v>
      </c>
      <c r="H37" s="62">
        <v>0</v>
      </c>
      <c r="I37" s="62">
        <v>0</v>
      </c>
    </row>
    <row r="38" spans="1:9" ht="14.4" x14ac:dyDescent="0.3">
      <c r="A38" s="42"/>
      <c r="B38" s="43" t="s">
        <v>135</v>
      </c>
      <c r="C38" s="39"/>
      <c r="D38" s="18" t="s">
        <v>134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</row>
    <row r="39" spans="1:9" ht="14.4" x14ac:dyDescent="0.3">
      <c r="A39" s="42"/>
      <c r="B39" s="41" t="s">
        <v>133</v>
      </c>
      <c r="C39" s="39"/>
      <c r="D39" s="18" t="s">
        <v>132</v>
      </c>
      <c r="E39" s="62">
        <v>159</v>
      </c>
      <c r="F39" s="62">
        <v>0</v>
      </c>
      <c r="G39" s="62">
        <v>0</v>
      </c>
      <c r="H39" s="62">
        <v>0</v>
      </c>
      <c r="I39" s="62">
        <v>0</v>
      </c>
    </row>
    <row r="40" spans="1:9" ht="14.4" x14ac:dyDescent="0.3">
      <c r="A40" s="40"/>
      <c r="B40" s="5">
        <v>3</v>
      </c>
      <c r="C40" s="39"/>
      <c r="D40" s="18" t="s">
        <v>131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</row>
    <row r="41" spans="1:9" ht="14.4" x14ac:dyDescent="0.3">
      <c r="A41" s="40"/>
      <c r="B41" s="18"/>
      <c r="C41" s="39"/>
      <c r="D41" s="8" t="s">
        <v>130</v>
      </c>
      <c r="E41" s="63">
        <f>E22+E27+E40</f>
        <v>37855</v>
      </c>
      <c r="F41" s="63">
        <f t="shared" ref="F41:I41" si="4">F22+F27+F40</f>
        <v>0</v>
      </c>
      <c r="G41" s="63">
        <f t="shared" si="4"/>
        <v>0</v>
      </c>
      <c r="H41" s="63">
        <f t="shared" si="4"/>
        <v>0</v>
      </c>
      <c r="I41" s="63">
        <f t="shared" si="4"/>
        <v>0</v>
      </c>
    </row>
    <row r="42" spans="1:9" ht="14.4" x14ac:dyDescent="0.3">
      <c r="A42" s="40"/>
      <c r="B42" s="18"/>
      <c r="C42" s="39"/>
      <c r="D42" s="18"/>
      <c r="E42" s="61"/>
      <c r="F42" s="61"/>
      <c r="G42" s="61"/>
      <c r="H42" s="61"/>
      <c r="I42" s="61"/>
    </row>
    <row r="43" spans="1:9" ht="14.4" x14ac:dyDescent="0.3">
      <c r="A43" s="32" t="s">
        <v>94</v>
      </c>
      <c r="B43" s="1"/>
      <c r="C43" s="6"/>
      <c r="D43" s="33" t="s">
        <v>129</v>
      </c>
      <c r="E43" s="61"/>
      <c r="F43" s="61"/>
      <c r="G43" s="61"/>
      <c r="H43" s="61"/>
      <c r="I43" s="61"/>
    </row>
    <row r="44" spans="1:9" ht="14.4" x14ac:dyDescent="0.3">
      <c r="A44" s="32"/>
      <c r="B44" s="1">
        <v>1</v>
      </c>
      <c r="C44" s="6"/>
      <c r="D44" s="18" t="s">
        <v>128</v>
      </c>
      <c r="E44" s="64">
        <f>E45+E46+E47</f>
        <v>0</v>
      </c>
      <c r="F44" s="64">
        <f t="shared" ref="F44:I44" si="5">F45+F46+F47</f>
        <v>0</v>
      </c>
      <c r="G44" s="64">
        <f t="shared" si="5"/>
        <v>0</v>
      </c>
      <c r="H44" s="64">
        <f t="shared" si="5"/>
        <v>0</v>
      </c>
      <c r="I44" s="64">
        <f t="shared" si="5"/>
        <v>0</v>
      </c>
    </row>
    <row r="45" spans="1:9" ht="14.4" x14ac:dyDescent="0.3">
      <c r="A45" s="32"/>
      <c r="B45" s="1"/>
      <c r="C45" s="6" t="s">
        <v>13</v>
      </c>
      <c r="D45" s="9" t="s">
        <v>108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</row>
    <row r="46" spans="1:9" ht="14.4" x14ac:dyDescent="0.3">
      <c r="A46" s="32"/>
      <c r="B46" s="1"/>
      <c r="C46" s="6" t="s">
        <v>11</v>
      </c>
      <c r="D46" s="34" t="s">
        <v>107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</row>
    <row r="47" spans="1:9" ht="14.4" x14ac:dyDescent="0.3">
      <c r="A47" s="32"/>
      <c r="B47" s="1"/>
      <c r="C47" s="6" t="s">
        <v>9</v>
      </c>
      <c r="D47" s="34" t="s">
        <v>127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</row>
    <row r="48" spans="1:9" ht="14.4" x14ac:dyDescent="0.3">
      <c r="A48" s="32"/>
      <c r="B48" s="1">
        <v>2</v>
      </c>
      <c r="C48" s="6"/>
      <c r="D48" s="18" t="s">
        <v>126</v>
      </c>
      <c r="E48" s="65">
        <f>E49+E50+E51+E52</f>
        <v>0</v>
      </c>
      <c r="F48" s="65">
        <f t="shared" ref="F48:I48" si="6">F49+F50+F51+F52</f>
        <v>0</v>
      </c>
      <c r="G48" s="65">
        <f t="shared" si="6"/>
        <v>0</v>
      </c>
      <c r="H48" s="65">
        <f t="shared" si="6"/>
        <v>0</v>
      </c>
      <c r="I48" s="65">
        <f t="shared" si="6"/>
        <v>0</v>
      </c>
    </row>
    <row r="49" spans="1:9" ht="14.4" x14ac:dyDescent="0.3">
      <c r="A49" s="32"/>
      <c r="B49" s="1"/>
      <c r="C49" s="6" t="s">
        <v>13</v>
      </c>
      <c r="D49" s="18" t="s">
        <v>125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</row>
    <row r="50" spans="1:9" ht="14.4" x14ac:dyDescent="0.3">
      <c r="A50" s="32"/>
      <c r="B50" s="1"/>
      <c r="C50" s="6" t="s">
        <v>11</v>
      </c>
      <c r="D50" s="9" t="s">
        <v>108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</row>
    <row r="51" spans="1:9" ht="14.4" x14ac:dyDescent="0.3">
      <c r="A51" s="32"/>
      <c r="B51" s="1"/>
      <c r="C51" s="6" t="s">
        <v>9</v>
      </c>
      <c r="D51" s="34" t="s">
        <v>124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</row>
    <row r="52" spans="1:9" ht="14.4" x14ac:dyDescent="0.3">
      <c r="A52" s="32"/>
      <c r="B52" s="1"/>
      <c r="C52" s="6" t="s">
        <v>6</v>
      </c>
      <c r="D52" s="34" t="s">
        <v>123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</row>
    <row r="53" spans="1:9" ht="14.4" x14ac:dyDescent="0.3">
      <c r="A53" s="32"/>
      <c r="B53" s="1">
        <v>3</v>
      </c>
      <c r="C53" s="6"/>
      <c r="D53" s="18" t="s">
        <v>96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</row>
    <row r="54" spans="1:9" ht="14.4" x14ac:dyDescent="0.3">
      <c r="A54" s="32"/>
      <c r="B54" s="1"/>
      <c r="C54" s="6"/>
      <c r="D54" s="8" t="s">
        <v>122</v>
      </c>
      <c r="E54" s="67">
        <f>E44+E48+E53</f>
        <v>0</v>
      </c>
      <c r="F54" s="67">
        <f t="shared" ref="F54:I54" si="7">F44+F48+F53</f>
        <v>0</v>
      </c>
      <c r="G54" s="67">
        <f t="shared" si="7"/>
        <v>0</v>
      </c>
      <c r="H54" s="67">
        <f t="shared" si="7"/>
        <v>0</v>
      </c>
      <c r="I54" s="67">
        <f t="shared" si="7"/>
        <v>0</v>
      </c>
    </row>
    <row r="55" spans="1:9" ht="15" thickBot="1" x14ac:dyDescent="0.35">
      <c r="A55" s="32"/>
      <c r="B55" s="1"/>
      <c r="C55" s="6"/>
      <c r="D55" s="8"/>
      <c r="E55" s="61"/>
      <c r="F55" s="61"/>
      <c r="G55" s="61"/>
      <c r="H55" s="61"/>
      <c r="I55" s="61"/>
    </row>
    <row r="56" spans="1:9" ht="15" thickBot="1" x14ac:dyDescent="0.35">
      <c r="A56" s="38"/>
      <c r="B56" s="37"/>
      <c r="C56" s="36"/>
      <c r="D56" s="35" t="s">
        <v>121</v>
      </c>
      <c r="E56" s="68">
        <f>E19+E41+E54</f>
        <v>84441</v>
      </c>
      <c r="F56" s="68">
        <f t="shared" ref="F56:I56" si="8">F19+F41+F54</f>
        <v>0</v>
      </c>
      <c r="G56" s="68">
        <f t="shared" si="8"/>
        <v>0</v>
      </c>
      <c r="H56" s="68">
        <f t="shared" si="8"/>
        <v>0</v>
      </c>
      <c r="I56" s="68">
        <f t="shared" si="8"/>
        <v>0</v>
      </c>
    </row>
    <row r="57" spans="1:9" ht="14.4" x14ac:dyDescent="0.3">
      <c r="A57" s="32"/>
      <c r="B57" s="1"/>
      <c r="C57" s="6"/>
      <c r="D57" s="1"/>
      <c r="E57" s="61"/>
      <c r="F57" s="61"/>
      <c r="G57" s="61"/>
      <c r="H57" s="61"/>
      <c r="I57" s="61"/>
    </row>
    <row r="58" spans="1:9" ht="14.4" x14ac:dyDescent="0.3">
      <c r="A58" s="32"/>
      <c r="B58" s="1"/>
      <c r="C58" s="6"/>
      <c r="D58" s="19" t="s">
        <v>120</v>
      </c>
      <c r="E58" s="61"/>
      <c r="F58" s="61"/>
      <c r="G58" s="61"/>
      <c r="H58" s="61"/>
      <c r="I58" s="61"/>
    </row>
    <row r="59" spans="1:9" ht="14.4" x14ac:dyDescent="0.3">
      <c r="A59" s="32" t="s">
        <v>119</v>
      </c>
      <c r="B59" s="1"/>
      <c r="C59" s="6"/>
      <c r="D59" s="14" t="s">
        <v>118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</row>
    <row r="60" spans="1:9" ht="14.4" x14ac:dyDescent="0.3">
      <c r="A60" s="32"/>
      <c r="B60" s="1"/>
      <c r="C60" s="6"/>
      <c r="D60" s="8" t="s">
        <v>117</v>
      </c>
      <c r="E60" s="63">
        <f>E59</f>
        <v>0</v>
      </c>
      <c r="F60" s="63">
        <f t="shared" ref="F60:I60" si="9">F59</f>
        <v>0</v>
      </c>
      <c r="G60" s="63">
        <f t="shared" si="9"/>
        <v>0</v>
      </c>
      <c r="H60" s="63">
        <f t="shared" si="9"/>
        <v>0</v>
      </c>
      <c r="I60" s="63">
        <f t="shared" si="9"/>
        <v>0</v>
      </c>
    </row>
    <row r="61" spans="1:9" ht="14.4" x14ac:dyDescent="0.3">
      <c r="A61" s="32" t="s">
        <v>116</v>
      </c>
      <c r="B61" s="1"/>
      <c r="C61" s="6"/>
      <c r="D61" s="14" t="s">
        <v>115</v>
      </c>
      <c r="E61" s="61"/>
      <c r="F61" s="61"/>
      <c r="G61" s="61"/>
      <c r="H61" s="61"/>
      <c r="I61" s="61"/>
    </row>
    <row r="62" spans="1:9" ht="14.4" x14ac:dyDescent="0.3">
      <c r="A62" s="32"/>
      <c r="B62" s="1">
        <v>1</v>
      </c>
      <c r="C62" s="6"/>
      <c r="D62" s="1" t="s">
        <v>114</v>
      </c>
      <c r="E62" s="64">
        <f>E63+E64+E65</f>
        <v>0</v>
      </c>
      <c r="F62" s="64">
        <f t="shared" ref="F62:I62" si="10">F63+F64+F65</f>
        <v>0</v>
      </c>
      <c r="G62" s="64">
        <f t="shared" si="10"/>
        <v>0</v>
      </c>
      <c r="H62" s="64">
        <f t="shared" si="10"/>
        <v>0</v>
      </c>
      <c r="I62" s="64">
        <f t="shared" si="10"/>
        <v>0</v>
      </c>
    </row>
    <row r="63" spans="1:9" ht="14.4" x14ac:dyDescent="0.3">
      <c r="A63" s="32"/>
      <c r="B63" s="1"/>
      <c r="C63" s="6" t="s">
        <v>13</v>
      </c>
      <c r="D63" s="9" t="s">
        <v>113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</row>
    <row r="64" spans="1:9" ht="14.4" x14ac:dyDescent="0.3">
      <c r="A64" s="32"/>
      <c r="B64" s="1"/>
      <c r="C64" s="6" t="s">
        <v>11</v>
      </c>
      <c r="D64" s="9" t="s">
        <v>112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</row>
    <row r="65" spans="1:9" ht="14.4" x14ac:dyDescent="0.3">
      <c r="A65" s="32"/>
      <c r="B65" s="1"/>
      <c r="C65" s="6" t="s">
        <v>9</v>
      </c>
      <c r="D65" s="9" t="s">
        <v>111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</row>
    <row r="66" spans="1:9" ht="14.4" x14ac:dyDescent="0.3">
      <c r="A66" s="32"/>
      <c r="B66" s="1">
        <v>2</v>
      </c>
      <c r="C66" s="6"/>
      <c r="D66" s="1" t="s">
        <v>110</v>
      </c>
      <c r="E66" s="64">
        <f>E67+E68+E69+E70</f>
        <v>0</v>
      </c>
      <c r="F66" s="64">
        <f t="shared" ref="F66:I66" si="11">F67+F68+F69+F70</f>
        <v>0</v>
      </c>
      <c r="G66" s="64">
        <f t="shared" si="11"/>
        <v>0</v>
      </c>
      <c r="H66" s="64">
        <f t="shared" si="11"/>
        <v>0</v>
      </c>
      <c r="I66" s="64">
        <f t="shared" si="11"/>
        <v>0</v>
      </c>
    </row>
    <row r="67" spans="1:9" ht="14.4" x14ac:dyDescent="0.3">
      <c r="A67" s="32"/>
      <c r="B67" s="1"/>
      <c r="C67" s="6" t="s">
        <v>13</v>
      </c>
      <c r="D67" s="9" t="s">
        <v>109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</row>
    <row r="68" spans="1:9" ht="14.4" x14ac:dyDescent="0.3">
      <c r="A68" s="32"/>
      <c r="B68" s="1"/>
      <c r="C68" s="6" t="s">
        <v>11</v>
      </c>
      <c r="D68" s="9" t="s">
        <v>108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</row>
    <row r="69" spans="1:9" ht="14.4" x14ac:dyDescent="0.3">
      <c r="A69" s="32"/>
      <c r="B69" s="1"/>
      <c r="C69" s="6" t="s">
        <v>9</v>
      </c>
      <c r="D69" s="34" t="s">
        <v>107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</row>
    <row r="70" spans="1:9" ht="14.4" x14ac:dyDescent="0.3">
      <c r="A70" s="32"/>
      <c r="B70" s="1"/>
      <c r="C70" s="6" t="s">
        <v>6</v>
      </c>
      <c r="D70" s="9" t="s">
        <v>106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</row>
    <row r="71" spans="1:9" ht="14.4" x14ac:dyDescent="0.3">
      <c r="A71" s="32"/>
      <c r="B71" s="1">
        <v>3</v>
      </c>
      <c r="C71" s="6"/>
      <c r="D71" s="1" t="s">
        <v>105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</row>
    <row r="72" spans="1:9" ht="14.4" x14ac:dyDescent="0.3">
      <c r="A72" s="32"/>
      <c r="B72" s="1">
        <v>4</v>
      </c>
      <c r="C72" s="6"/>
      <c r="D72" s="18" t="s">
        <v>104</v>
      </c>
      <c r="E72" s="64">
        <f>E73+E74+E75</f>
        <v>9232309</v>
      </c>
      <c r="F72" s="64">
        <f t="shared" ref="F72:I72" si="12">F73+F74+F75</f>
        <v>0</v>
      </c>
      <c r="G72" s="64">
        <f t="shared" si="12"/>
        <v>6868970</v>
      </c>
      <c r="H72" s="64">
        <f t="shared" si="12"/>
        <v>0</v>
      </c>
      <c r="I72" s="64">
        <f t="shared" si="12"/>
        <v>0</v>
      </c>
    </row>
    <row r="73" spans="1:9" ht="14.4" x14ac:dyDescent="0.3">
      <c r="A73" s="32"/>
      <c r="B73" s="1"/>
      <c r="C73" s="6" t="s">
        <v>13</v>
      </c>
      <c r="D73" s="9" t="s">
        <v>103</v>
      </c>
      <c r="E73" s="62">
        <v>117421</v>
      </c>
      <c r="F73" s="62">
        <v>0</v>
      </c>
      <c r="G73" s="62">
        <v>0</v>
      </c>
      <c r="H73" s="62">
        <v>0</v>
      </c>
      <c r="I73" s="62">
        <v>0</v>
      </c>
    </row>
    <row r="74" spans="1:9" ht="14.4" x14ac:dyDescent="0.3">
      <c r="A74" s="32"/>
      <c r="B74" s="1"/>
      <c r="C74" s="6" t="s">
        <v>11</v>
      </c>
      <c r="D74" s="9" t="s">
        <v>102</v>
      </c>
      <c r="E74" s="62"/>
      <c r="F74" s="62">
        <v>0</v>
      </c>
      <c r="G74" s="62">
        <v>0</v>
      </c>
      <c r="H74" s="62">
        <v>0</v>
      </c>
      <c r="I74" s="62">
        <v>0</v>
      </c>
    </row>
    <row r="75" spans="1:9" ht="14.4" x14ac:dyDescent="0.3">
      <c r="A75" s="32"/>
      <c r="B75" s="1"/>
      <c r="C75" s="6" t="s">
        <v>9</v>
      </c>
      <c r="D75" s="34" t="s">
        <v>101</v>
      </c>
      <c r="E75" s="62">
        <v>9114888</v>
      </c>
      <c r="F75" s="62">
        <v>0</v>
      </c>
      <c r="G75" s="62">
        <v>6868970</v>
      </c>
      <c r="H75" s="62">
        <v>0</v>
      </c>
      <c r="I75" s="62">
        <v>0</v>
      </c>
    </row>
    <row r="76" spans="1:9" ht="14.4" x14ac:dyDescent="0.3">
      <c r="A76" s="32"/>
      <c r="B76" s="1"/>
      <c r="C76" s="6"/>
      <c r="D76" s="8" t="s">
        <v>100</v>
      </c>
      <c r="E76" s="63">
        <f>E62+E66+E71+E72</f>
        <v>9232309</v>
      </c>
      <c r="F76" s="63">
        <f t="shared" ref="F76:I76" si="13">F62+F66+F71+F72</f>
        <v>0</v>
      </c>
      <c r="G76" s="63">
        <f t="shared" si="13"/>
        <v>6868970</v>
      </c>
      <c r="H76" s="63">
        <f t="shared" si="13"/>
        <v>0</v>
      </c>
      <c r="I76" s="63">
        <f t="shared" si="13"/>
        <v>0</v>
      </c>
    </row>
    <row r="77" spans="1:9" ht="14.4" x14ac:dyDescent="0.3">
      <c r="A77" s="32"/>
      <c r="B77" s="1"/>
      <c r="C77" s="6"/>
      <c r="D77" s="8"/>
      <c r="E77" s="61"/>
      <c r="F77" s="61"/>
      <c r="G77" s="61"/>
      <c r="H77" s="61"/>
      <c r="I77" s="61"/>
    </row>
    <row r="78" spans="1:9" ht="14.4" x14ac:dyDescent="0.3">
      <c r="A78" s="32" t="s">
        <v>99</v>
      </c>
      <c r="B78" s="1"/>
      <c r="C78" s="6"/>
      <c r="D78" s="33" t="s">
        <v>98</v>
      </c>
      <c r="E78" s="61"/>
      <c r="F78" s="61"/>
      <c r="G78" s="61"/>
      <c r="H78" s="61"/>
      <c r="I78" s="61"/>
    </row>
    <row r="79" spans="1:9" ht="14.4" x14ac:dyDescent="0.3">
      <c r="A79" s="32"/>
      <c r="B79" s="1">
        <v>1</v>
      </c>
      <c r="C79" s="6"/>
      <c r="D79" s="1" t="s">
        <v>97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</row>
    <row r="80" spans="1:9" ht="14.4" x14ac:dyDescent="0.3">
      <c r="A80" s="32"/>
      <c r="B80" s="1">
        <v>2</v>
      </c>
      <c r="C80" s="6"/>
      <c r="D80" s="1" t="s">
        <v>96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</row>
    <row r="81" spans="1:9" ht="14.4" x14ac:dyDescent="0.3">
      <c r="A81" s="32"/>
      <c r="B81" s="1"/>
      <c r="C81" s="6"/>
      <c r="D81" s="8" t="s">
        <v>95</v>
      </c>
      <c r="E81" s="63">
        <f>E79+E80</f>
        <v>0</v>
      </c>
      <c r="F81" s="63">
        <f t="shared" ref="F81:I81" si="14">F79+F80</f>
        <v>0</v>
      </c>
      <c r="G81" s="63">
        <f t="shared" si="14"/>
        <v>0</v>
      </c>
      <c r="H81" s="63">
        <f t="shared" si="14"/>
        <v>0</v>
      </c>
      <c r="I81" s="63">
        <f t="shared" si="14"/>
        <v>0</v>
      </c>
    </row>
    <row r="82" spans="1:9" ht="14.4" x14ac:dyDescent="0.3">
      <c r="A82" s="32"/>
      <c r="B82" s="1"/>
      <c r="C82" s="6"/>
      <c r="D82" s="8"/>
      <c r="E82" s="61"/>
      <c r="F82" s="61"/>
      <c r="G82" s="61"/>
      <c r="H82" s="61"/>
      <c r="I82" s="61"/>
    </row>
    <row r="83" spans="1:9" ht="15" customHeight="1" x14ac:dyDescent="0.3">
      <c r="A83" s="32" t="s">
        <v>94</v>
      </c>
      <c r="B83" s="1"/>
      <c r="C83" s="6"/>
      <c r="D83" s="14" t="s">
        <v>93</v>
      </c>
      <c r="E83" s="61"/>
      <c r="F83" s="61"/>
      <c r="G83" s="61"/>
      <c r="H83" s="61"/>
      <c r="I83" s="61"/>
    </row>
    <row r="84" spans="1:9" ht="15" customHeight="1" x14ac:dyDescent="0.3">
      <c r="A84" s="32"/>
      <c r="B84" s="1">
        <v>1</v>
      </c>
      <c r="C84" s="6"/>
      <c r="D84" s="1" t="s">
        <v>92</v>
      </c>
      <c r="E84" s="64">
        <f>E85+E86</f>
        <v>0</v>
      </c>
      <c r="F84" s="64">
        <f t="shared" ref="F84:I84" si="15">F85+F86</f>
        <v>0</v>
      </c>
      <c r="G84" s="64">
        <f t="shared" si="15"/>
        <v>0</v>
      </c>
      <c r="H84" s="64">
        <f t="shared" si="15"/>
        <v>0</v>
      </c>
      <c r="I84" s="64">
        <f t="shared" si="15"/>
        <v>0</v>
      </c>
    </row>
    <row r="85" spans="1:9" ht="15" customHeight="1" x14ac:dyDescent="0.3">
      <c r="A85" s="32"/>
      <c r="B85" s="1"/>
      <c r="C85" s="6" t="s">
        <v>13</v>
      </c>
      <c r="D85" s="9" t="s">
        <v>91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</row>
    <row r="86" spans="1:9" ht="15" customHeight="1" x14ac:dyDescent="0.3">
      <c r="A86" s="32"/>
      <c r="B86" s="1"/>
      <c r="C86" s="6" t="s">
        <v>11</v>
      </c>
      <c r="D86" s="9" t="s">
        <v>90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</row>
    <row r="87" spans="1:9" ht="14.4" x14ac:dyDescent="0.3">
      <c r="A87" s="32"/>
      <c r="B87" s="1">
        <v>2</v>
      </c>
      <c r="C87" s="6"/>
      <c r="D87" s="1" t="s">
        <v>89</v>
      </c>
      <c r="E87" s="62">
        <v>7542562</v>
      </c>
      <c r="F87" s="62">
        <v>0</v>
      </c>
      <c r="G87" s="62">
        <v>0</v>
      </c>
      <c r="H87" s="62">
        <v>0</v>
      </c>
      <c r="I87" s="62">
        <v>0</v>
      </c>
    </row>
    <row r="88" spans="1:9" ht="14.4" x14ac:dyDescent="0.3">
      <c r="A88" s="32"/>
      <c r="B88" s="1">
        <v>3</v>
      </c>
      <c r="C88" s="6"/>
      <c r="D88" s="18" t="s">
        <v>88</v>
      </c>
      <c r="E88" s="62">
        <v>1073</v>
      </c>
      <c r="F88" s="62">
        <v>0</v>
      </c>
      <c r="G88" s="62">
        <v>0</v>
      </c>
      <c r="H88" s="62">
        <v>0</v>
      </c>
      <c r="I88" s="62">
        <v>0</v>
      </c>
    </row>
    <row r="89" spans="1:9" ht="14.4" x14ac:dyDescent="0.3">
      <c r="A89" s="32"/>
      <c r="B89" s="1">
        <v>4</v>
      </c>
      <c r="C89" s="6"/>
      <c r="D89" s="11" t="s">
        <v>87</v>
      </c>
      <c r="E89" s="62">
        <v>0</v>
      </c>
      <c r="F89" s="62">
        <v>0</v>
      </c>
      <c r="G89" s="62">
        <v>0</v>
      </c>
      <c r="H89" s="62">
        <v>0</v>
      </c>
      <c r="I89" s="62">
        <v>0</v>
      </c>
    </row>
    <row r="90" spans="1:9" ht="15" thickBot="1" x14ac:dyDescent="0.35">
      <c r="A90" s="32"/>
      <c r="B90" s="1"/>
      <c r="C90" s="6"/>
      <c r="D90" s="8" t="s">
        <v>86</v>
      </c>
      <c r="E90" s="69">
        <f>E84+E87+E88+E89</f>
        <v>7543635</v>
      </c>
      <c r="F90" s="69">
        <f t="shared" ref="F90:I90" si="16">F84+F87+F88+F89</f>
        <v>0</v>
      </c>
      <c r="G90" s="69">
        <f t="shared" si="16"/>
        <v>0</v>
      </c>
      <c r="H90" s="69">
        <f t="shared" si="16"/>
        <v>0</v>
      </c>
      <c r="I90" s="69">
        <f t="shared" si="16"/>
        <v>0</v>
      </c>
    </row>
    <row r="91" spans="1:9" ht="15.75" customHeight="1" thickBot="1" x14ac:dyDescent="0.35">
      <c r="A91" s="32"/>
      <c r="B91" s="1"/>
      <c r="C91" s="6"/>
      <c r="D91" s="8" t="s">
        <v>85</v>
      </c>
      <c r="E91" s="68">
        <f>E60+E76+E81+E90</f>
        <v>16775944</v>
      </c>
      <c r="F91" s="68">
        <f t="shared" ref="F91:I91" si="17">F60+F76+F81+F90</f>
        <v>0</v>
      </c>
      <c r="G91" s="68">
        <f t="shared" si="17"/>
        <v>6868970</v>
      </c>
      <c r="H91" s="68">
        <f t="shared" si="17"/>
        <v>0</v>
      </c>
      <c r="I91" s="68">
        <f t="shared" si="17"/>
        <v>0</v>
      </c>
    </row>
    <row r="92" spans="1:9" ht="14.4" x14ac:dyDescent="0.3">
      <c r="A92" s="32"/>
      <c r="B92" s="1"/>
      <c r="C92" s="6"/>
      <c r="D92" s="1"/>
      <c r="E92" s="61"/>
      <c r="F92" s="61"/>
      <c r="G92" s="61"/>
      <c r="H92" s="61"/>
      <c r="I92" s="61"/>
    </row>
    <row r="93" spans="1:9" ht="14.4" x14ac:dyDescent="0.3">
      <c r="A93" s="32"/>
      <c r="B93" s="1"/>
      <c r="C93" s="6"/>
      <c r="D93" s="19" t="s">
        <v>84</v>
      </c>
      <c r="E93" s="61"/>
      <c r="F93" s="61"/>
      <c r="G93" s="61"/>
      <c r="H93" s="61"/>
      <c r="I93" s="61"/>
    </row>
    <row r="94" spans="1:9" ht="14.4" x14ac:dyDescent="0.3">
      <c r="A94" s="32" t="s">
        <v>7</v>
      </c>
      <c r="B94" s="1">
        <v>1</v>
      </c>
      <c r="C94" s="6"/>
      <c r="D94" s="1" t="s">
        <v>83</v>
      </c>
      <c r="E94" s="62">
        <v>55040</v>
      </c>
      <c r="F94" s="62">
        <v>0</v>
      </c>
      <c r="G94" s="62">
        <v>0</v>
      </c>
      <c r="H94" s="62">
        <v>0</v>
      </c>
      <c r="I94" s="62">
        <v>0</v>
      </c>
    </row>
    <row r="95" spans="1:9" ht="15" thickBot="1" x14ac:dyDescent="0.35">
      <c r="A95" s="32" t="s">
        <v>7</v>
      </c>
      <c r="B95" s="1">
        <v>2</v>
      </c>
      <c r="C95" s="6"/>
      <c r="D95" s="1" t="s">
        <v>82</v>
      </c>
      <c r="E95" s="62">
        <v>41816</v>
      </c>
      <c r="F95" s="62">
        <v>0</v>
      </c>
      <c r="G95" s="62">
        <v>0</v>
      </c>
      <c r="H95" s="62">
        <v>0</v>
      </c>
      <c r="I95" s="62">
        <v>0</v>
      </c>
    </row>
    <row r="96" spans="1:9" ht="15" thickBot="1" x14ac:dyDescent="0.35">
      <c r="A96" s="32"/>
      <c r="B96" s="1"/>
      <c r="C96" s="6"/>
      <c r="D96" s="8" t="s">
        <v>81</v>
      </c>
      <c r="E96" s="68">
        <f>E94+E95</f>
        <v>96856</v>
      </c>
      <c r="F96" s="68">
        <f t="shared" ref="F96:I96" si="18">F94+F95</f>
        <v>0</v>
      </c>
      <c r="G96" s="68">
        <f t="shared" si="18"/>
        <v>0</v>
      </c>
      <c r="H96" s="68">
        <f t="shared" si="18"/>
        <v>0</v>
      </c>
      <c r="I96" s="68">
        <f t="shared" si="18"/>
        <v>0</v>
      </c>
    </row>
    <row r="97" spans="1:9" ht="15" thickBot="1" x14ac:dyDescent="0.35">
      <c r="A97" s="32"/>
      <c r="B97" s="1"/>
      <c r="C97" s="6"/>
      <c r="D97" s="8"/>
      <c r="E97" s="61"/>
      <c r="F97" s="61"/>
      <c r="G97" s="61"/>
      <c r="H97" s="61"/>
      <c r="I97" s="61"/>
    </row>
    <row r="98" spans="1:9" ht="15" thickBot="1" x14ac:dyDescent="0.35">
      <c r="A98" s="31"/>
      <c r="B98" s="24"/>
      <c r="C98" s="3"/>
      <c r="D98" s="30" t="s">
        <v>80</v>
      </c>
      <c r="E98" s="68">
        <f>E9+E56+E91+E96</f>
        <v>16957241</v>
      </c>
      <c r="F98" s="68">
        <f t="shared" ref="F98:I98" si="19">F9+F56+F91+F96</f>
        <v>0</v>
      </c>
      <c r="G98" s="68">
        <f t="shared" si="19"/>
        <v>6868970</v>
      </c>
      <c r="H98" s="68">
        <f t="shared" si="19"/>
        <v>0</v>
      </c>
      <c r="I98" s="68">
        <f t="shared" si="19"/>
        <v>0</v>
      </c>
    </row>
    <row r="99" spans="1:9" ht="15" thickTop="1" x14ac:dyDescent="0.3">
      <c r="A99" s="29"/>
      <c r="B99" s="1"/>
      <c r="C99" s="1"/>
      <c r="D99" s="1"/>
      <c r="E99" s="70"/>
      <c r="F99" s="70"/>
      <c r="G99" s="70"/>
      <c r="H99" s="70"/>
      <c r="I99" s="70"/>
    </row>
    <row r="100" spans="1:9" ht="14.4" x14ac:dyDescent="0.3">
      <c r="A100" s="29"/>
      <c r="B100" s="1"/>
      <c r="C100" s="1"/>
      <c r="D100" s="1"/>
      <c r="E100" s="70"/>
      <c r="F100" s="70"/>
      <c r="G100" s="70"/>
      <c r="H100" s="70"/>
      <c r="I100" s="70"/>
    </row>
    <row r="101" spans="1:9" ht="14.4" x14ac:dyDescent="0.3">
      <c r="A101" s="29"/>
      <c r="B101" s="1"/>
      <c r="C101" s="1"/>
      <c r="D101" s="1"/>
      <c r="E101" s="71"/>
      <c r="F101" s="71"/>
      <c r="G101" s="71"/>
      <c r="H101" s="71"/>
      <c r="I101" s="71"/>
    </row>
    <row r="102" spans="1:9" ht="14.4" x14ac:dyDescent="0.3">
      <c r="A102" s="29"/>
      <c r="B102" s="1"/>
      <c r="C102" s="1"/>
      <c r="D102" s="1"/>
      <c r="E102" s="71"/>
      <c r="F102" s="71"/>
      <c r="G102" s="71"/>
      <c r="H102" s="71"/>
      <c r="I102" s="71"/>
    </row>
    <row r="103" spans="1:9" ht="14.4" x14ac:dyDescent="0.3">
      <c r="A103" s="29"/>
      <c r="B103" s="1"/>
      <c r="C103" s="1"/>
    </row>
    <row r="104" spans="1:9" ht="14.4" x14ac:dyDescent="0.3">
      <c r="A104" s="29"/>
      <c r="B104" s="1"/>
      <c r="C104" s="1"/>
    </row>
  </sheetData>
  <mergeCells count="7">
    <mergeCell ref="A1:E1"/>
    <mergeCell ref="I5:I6"/>
    <mergeCell ref="D5:D6"/>
    <mergeCell ref="E5:E6"/>
    <mergeCell ref="F5:F6"/>
    <mergeCell ref="G5:G6"/>
    <mergeCell ref="H5:H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60" fitToHeight="2" orientation="portrait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74"/>
  <sheetViews>
    <sheetView tabSelected="1" topLeftCell="A22" zoomScaleNormal="100" workbookViewId="0">
      <selection activeCell="I34" sqref="I34"/>
    </sheetView>
  </sheetViews>
  <sheetFormatPr defaultColWidth="9.109375" defaultRowHeight="13.2" x14ac:dyDescent="0.25"/>
  <cols>
    <col min="1" max="1" width="3.33203125" style="27" customWidth="1"/>
    <col min="2" max="2" width="4.6640625" style="27" customWidth="1"/>
    <col min="3" max="3" width="2.44140625" style="27" bestFit="1" customWidth="1"/>
    <col min="4" max="4" width="53" style="27" customWidth="1"/>
    <col min="5" max="5" width="24.6640625" style="57" customWidth="1"/>
    <col min="6" max="9" width="17.6640625" style="57" customWidth="1"/>
    <col min="10" max="16384" width="9.109375" style="27"/>
  </cols>
  <sheetData>
    <row r="1" spans="1:9" s="47" customFormat="1" ht="21" customHeight="1" x14ac:dyDescent="0.3">
      <c r="A1" s="87" t="s">
        <v>236</v>
      </c>
      <c r="B1" s="87"/>
      <c r="C1" s="87"/>
      <c r="D1" s="87"/>
      <c r="E1" s="87"/>
      <c r="F1" s="56"/>
      <c r="G1" s="56"/>
      <c r="H1" s="56"/>
      <c r="I1" s="56"/>
    </row>
    <row r="2" spans="1:9" x14ac:dyDescent="0.25">
      <c r="A2" s="28"/>
    </row>
    <row r="3" spans="1:9" ht="21" x14ac:dyDescent="0.4">
      <c r="A3" s="55" t="s">
        <v>224</v>
      </c>
      <c r="B3" s="55"/>
      <c r="C3" s="55"/>
      <c r="D3" s="55"/>
      <c r="E3" s="58"/>
      <c r="F3" s="58"/>
      <c r="G3" s="58"/>
      <c r="H3" s="58"/>
      <c r="I3" s="58"/>
    </row>
    <row r="4" spans="1:9" ht="13.8" thickBot="1" x14ac:dyDescent="0.3">
      <c r="A4" s="28"/>
    </row>
    <row r="5" spans="1:9" ht="42.6" customHeight="1" thickTop="1" x14ac:dyDescent="0.3">
      <c r="A5" s="23"/>
      <c r="B5" s="25"/>
      <c r="C5" s="25"/>
      <c r="D5" s="90" t="s">
        <v>223</v>
      </c>
      <c r="E5" s="88" t="s">
        <v>233</v>
      </c>
      <c r="F5" s="88" t="s">
        <v>230</v>
      </c>
      <c r="G5" s="93" t="s">
        <v>234</v>
      </c>
      <c r="H5" s="93" t="s">
        <v>235</v>
      </c>
      <c r="I5" s="88" t="s">
        <v>231</v>
      </c>
    </row>
    <row r="6" spans="1:9" ht="42.6" customHeight="1" thickBot="1" x14ac:dyDescent="0.35">
      <c r="A6" s="4"/>
      <c r="B6" s="24"/>
      <c r="C6" s="24"/>
      <c r="D6" s="91"/>
      <c r="E6" s="89"/>
      <c r="F6" s="89"/>
      <c r="G6" s="94"/>
      <c r="H6" s="94"/>
      <c r="I6" s="89"/>
    </row>
    <row r="7" spans="1:9" ht="15" thickTop="1" x14ac:dyDescent="0.3">
      <c r="A7" s="23"/>
      <c r="B7" s="25"/>
      <c r="C7" s="22"/>
      <c r="D7" s="19" t="s">
        <v>222</v>
      </c>
      <c r="E7" s="72"/>
      <c r="F7" s="72"/>
      <c r="G7" s="72"/>
      <c r="H7" s="72"/>
      <c r="I7" s="72"/>
    </row>
    <row r="8" spans="1:9" ht="14.4" x14ac:dyDescent="0.3">
      <c r="A8" s="7" t="s">
        <v>119</v>
      </c>
      <c r="B8" s="1"/>
      <c r="C8" s="6"/>
      <c r="D8" s="1" t="s">
        <v>221</v>
      </c>
      <c r="E8" s="62">
        <v>20000</v>
      </c>
      <c r="F8" s="62">
        <v>0</v>
      </c>
      <c r="G8" s="62">
        <v>0</v>
      </c>
      <c r="H8" s="62">
        <v>0</v>
      </c>
      <c r="I8" s="62">
        <v>0</v>
      </c>
    </row>
    <row r="9" spans="1:9" ht="14.4" x14ac:dyDescent="0.3">
      <c r="A9" s="7" t="s">
        <v>116</v>
      </c>
      <c r="B9" s="1"/>
      <c r="C9" s="6"/>
      <c r="D9" s="1" t="s">
        <v>220</v>
      </c>
      <c r="E9" s="64">
        <v>1</v>
      </c>
      <c r="F9" s="64">
        <f t="shared" ref="F9:I9" si="0">SUM(F10:F14)</f>
        <v>0</v>
      </c>
      <c r="G9" s="64">
        <f t="shared" si="0"/>
        <v>0</v>
      </c>
      <c r="H9" s="64">
        <f t="shared" si="0"/>
        <v>0</v>
      </c>
      <c r="I9" s="64">
        <f t="shared" si="0"/>
        <v>0</v>
      </c>
    </row>
    <row r="10" spans="1:9" ht="14.4" x14ac:dyDescent="0.3">
      <c r="A10" s="7"/>
      <c r="B10" s="1" t="s">
        <v>11</v>
      </c>
      <c r="C10" s="6"/>
      <c r="D10" s="9" t="s">
        <v>219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</row>
    <row r="11" spans="1:9" ht="14.4" x14ac:dyDescent="0.3">
      <c r="A11" s="7"/>
      <c r="B11" s="1" t="s">
        <v>9</v>
      </c>
      <c r="C11" s="6"/>
      <c r="D11" s="9" t="s">
        <v>218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</row>
    <row r="12" spans="1:9" ht="28.8" x14ac:dyDescent="0.3">
      <c r="A12" s="7"/>
      <c r="B12" s="1" t="s">
        <v>6</v>
      </c>
      <c r="C12" s="6"/>
      <c r="D12" s="34" t="s">
        <v>217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</row>
    <row r="13" spans="1:9" ht="33.75" customHeight="1" x14ac:dyDescent="0.3">
      <c r="A13" s="7"/>
      <c r="B13" s="1" t="s">
        <v>17</v>
      </c>
      <c r="C13" s="6"/>
      <c r="D13" s="34" t="s">
        <v>216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</row>
    <row r="14" spans="1:9" ht="14.4" x14ac:dyDescent="0.3">
      <c r="A14" s="7"/>
      <c r="B14" s="1" t="s">
        <v>225</v>
      </c>
      <c r="C14" s="6"/>
      <c r="D14" s="34" t="s">
        <v>226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</row>
    <row r="15" spans="1:9" ht="14.4" x14ac:dyDescent="0.3">
      <c r="A15" s="7" t="s">
        <v>99</v>
      </c>
      <c r="B15" s="1"/>
      <c r="C15" s="6"/>
      <c r="D15" s="1" t="s">
        <v>215</v>
      </c>
      <c r="E15" s="62">
        <v>9928</v>
      </c>
      <c r="F15" s="62">
        <v>0</v>
      </c>
      <c r="G15" s="62">
        <v>0</v>
      </c>
      <c r="H15" s="62">
        <v>0</v>
      </c>
      <c r="I15" s="62">
        <v>0</v>
      </c>
    </row>
    <row r="16" spans="1:9" ht="14.4" x14ac:dyDescent="0.3">
      <c r="A16" s="7" t="s">
        <v>94</v>
      </c>
      <c r="B16" s="1"/>
      <c r="C16" s="6"/>
      <c r="D16" s="1" t="s">
        <v>227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9" ht="15" thickBot="1" x14ac:dyDescent="0.35">
      <c r="A17" s="7" t="s">
        <v>228</v>
      </c>
      <c r="B17" s="1"/>
      <c r="C17" s="6"/>
      <c r="D17" s="1" t="s">
        <v>229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</row>
    <row r="18" spans="1:9" ht="15" thickBot="1" x14ac:dyDescent="0.35">
      <c r="A18" s="7"/>
      <c r="B18" s="1"/>
      <c r="C18" s="6"/>
      <c r="D18" s="8" t="s">
        <v>214</v>
      </c>
      <c r="E18" s="68">
        <f>E8+E9+E15+E16+E17</f>
        <v>29929</v>
      </c>
      <c r="F18" s="68">
        <f t="shared" ref="F18:I18" si="1">F8+F9+F15+F16+F17</f>
        <v>0</v>
      </c>
      <c r="G18" s="68">
        <f t="shared" si="1"/>
        <v>0</v>
      </c>
      <c r="H18" s="68">
        <f t="shared" si="1"/>
        <v>0</v>
      </c>
      <c r="I18" s="68">
        <f t="shared" si="1"/>
        <v>0</v>
      </c>
    </row>
    <row r="19" spans="1:9" ht="14.4" x14ac:dyDescent="0.3">
      <c r="A19" s="7"/>
      <c r="B19" s="1"/>
      <c r="C19" s="6"/>
      <c r="D19" s="1"/>
      <c r="E19" s="61"/>
      <c r="F19" s="61"/>
      <c r="G19" s="61"/>
      <c r="H19" s="61"/>
      <c r="I19" s="61"/>
    </row>
    <row r="20" spans="1:9" ht="14.4" x14ac:dyDescent="0.3">
      <c r="A20" s="7"/>
      <c r="B20" s="1"/>
      <c r="C20" s="6"/>
      <c r="D20" s="19" t="s">
        <v>213</v>
      </c>
      <c r="E20" s="61"/>
      <c r="F20" s="61"/>
      <c r="G20" s="61"/>
      <c r="H20" s="61"/>
      <c r="I20" s="61"/>
    </row>
    <row r="21" spans="1:9" ht="14.4" x14ac:dyDescent="0.3">
      <c r="A21" s="7"/>
      <c r="B21" s="1">
        <v>1</v>
      </c>
      <c r="C21" s="6"/>
      <c r="D21" s="1" t="s">
        <v>212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</row>
    <row r="22" spans="1:9" ht="14.4" x14ac:dyDescent="0.3">
      <c r="A22" s="7"/>
      <c r="B22" s="1">
        <v>2</v>
      </c>
      <c r="C22" s="6"/>
      <c r="D22" s="1" t="s">
        <v>211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</row>
    <row r="23" spans="1:9" ht="14.4" x14ac:dyDescent="0.3">
      <c r="A23" s="7"/>
      <c r="B23" s="1">
        <v>3</v>
      </c>
      <c r="C23" s="6"/>
      <c r="D23" s="1" t="s">
        <v>210</v>
      </c>
      <c r="E23" s="62">
        <v>2374492</v>
      </c>
      <c r="F23" s="62">
        <v>0</v>
      </c>
      <c r="G23" s="62">
        <v>2349731.4500000002</v>
      </c>
      <c r="H23" s="62">
        <v>0</v>
      </c>
      <c r="I23" s="62">
        <v>0</v>
      </c>
    </row>
    <row r="24" spans="1:9" ht="15" thickBot="1" x14ac:dyDescent="0.35">
      <c r="A24" s="7"/>
      <c r="B24" s="1"/>
      <c r="C24" s="6"/>
      <c r="D24" s="19"/>
      <c r="E24" s="61"/>
      <c r="F24" s="61"/>
      <c r="G24" s="61"/>
      <c r="H24" s="61"/>
      <c r="I24" s="61"/>
    </row>
    <row r="25" spans="1:9" ht="15" thickBot="1" x14ac:dyDescent="0.35">
      <c r="A25" s="7"/>
      <c r="B25" s="1"/>
      <c r="C25" s="6"/>
      <c r="D25" s="8" t="s">
        <v>209</v>
      </c>
      <c r="E25" s="68">
        <f>E21+E22+E23</f>
        <v>2374492</v>
      </c>
      <c r="F25" s="68">
        <f t="shared" ref="F25:I25" si="2">F21+F22+F23</f>
        <v>0</v>
      </c>
      <c r="G25" s="68">
        <f t="shared" si="2"/>
        <v>2349731.4500000002</v>
      </c>
      <c r="H25" s="68">
        <f t="shared" si="2"/>
        <v>0</v>
      </c>
      <c r="I25" s="68">
        <f t="shared" si="2"/>
        <v>0</v>
      </c>
    </row>
    <row r="26" spans="1:9" ht="14.4" x14ac:dyDescent="0.3">
      <c r="A26" s="7"/>
      <c r="B26" s="1"/>
      <c r="C26" s="6"/>
      <c r="D26" s="8"/>
      <c r="E26" s="61"/>
      <c r="F26" s="61"/>
      <c r="G26" s="61"/>
      <c r="H26" s="61"/>
      <c r="I26" s="61"/>
    </row>
    <row r="27" spans="1:9" ht="15" thickBot="1" x14ac:dyDescent="0.35">
      <c r="A27" s="7"/>
      <c r="B27" s="1"/>
      <c r="C27" s="6"/>
      <c r="D27" s="13" t="s">
        <v>208</v>
      </c>
      <c r="E27" s="62">
        <v>339694</v>
      </c>
      <c r="F27" s="62">
        <v>0</v>
      </c>
      <c r="G27" s="62">
        <v>0</v>
      </c>
      <c r="H27" s="62">
        <v>0</v>
      </c>
      <c r="I27" s="62">
        <v>0</v>
      </c>
    </row>
    <row r="28" spans="1:9" ht="15" thickBot="1" x14ac:dyDescent="0.35">
      <c r="A28" s="7"/>
      <c r="B28" s="1"/>
      <c r="C28" s="6"/>
      <c r="D28" s="8" t="s">
        <v>207</v>
      </c>
      <c r="E28" s="68">
        <f>E27</f>
        <v>339694</v>
      </c>
      <c r="F28" s="68">
        <f t="shared" ref="F28:I28" si="3">F27</f>
        <v>0</v>
      </c>
      <c r="G28" s="68">
        <f t="shared" si="3"/>
        <v>0</v>
      </c>
      <c r="H28" s="68">
        <f t="shared" si="3"/>
        <v>0</v>
      </c>
      <c r="I28" s="68">
        <f t="shared" si="3"/>
        <v>0</v>
      </c>
    </row>
    <row r="29" spans="1:9" ht="14.4" x14ac:dyDescent="0.3">
      <c r="A29" s="7"/>
      <c r="B29" s="1"/>
      <c r="C29" s="6"/>
      <c r="D29" s="8"/>
      <c r="E29" s="61"/>
      <c r="F29" s="61"/>
      <c r="G29" s="61"/>
      <c r="H29" s="61"/>
      <c r="I29" s="61"/>
    </row>
    <row r="30" spans="1:9" ht="14.4" x14ac:dyDescent="0.3">
      <c r="A30" s="7"/>
      <c r="B30" s="1"/>
      <c r="C30" s="6"/>
      <c r="D30" s="12" t="s">
        <v>206</v>
      </c>
      <c r="E30" s="61"/>
      <c r="F30" s="61"/>
      <c r="G30" s="61"/>
      <c r="H30" s="61"/>
      <c r="I30" s="61"/>
    </row>
    <row r="31" spans="1:9" ht="14.4" x14ac:dyDescent="0.3">
      <c r="A31" s="7"/>
      <c r="B31" s="1">
        <v>1</v>
      </c>
      <c r="C31" s="6"/>
      <c r="D31" s="1" t="s">
        <v>205</v>
      </c>
      <c r="E31" s="64">
        <f>E32+E33+E34+E35</f>
        <v>0</v>
      </c>
      <c r="F31" s="64">
        <f t="shared" ref="F31:I31" si="4">F32+F33+F34+F35</f>
        <v>0</v>
      </c>
      <c r="G31" s="64">
        <f t="shared" si="4"/>
        <v>0</v>
      </c>
      <c r="H31" s="64">
        <f t="shared" si="4"/>
        <v>0</v>
      </c>
      <c r="I31" s="64">
        <f t="shared" si="4"/>
        <v>0</v>
      </c>
    </row>
    <row r="32" spans="1:9" ht="14.4" x14ac:dyDescent="0.3">
      <c r="A32" s="7"/>
      <c r="B32" s="1"/>
      <c r="C32" s="6" t="s">
        <v>204</v>
      </c>
      <c r="D32" s="9" t="s">
        <v>203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</row>
    <row r="33" spans="1:9" ht="14.4" x14ac:dyDescent="0.3">
      <c r="A33" s="7"/>
      <c r="B33" s="1"/>
      <c r="C33" s="6" t="s">
        <v>11</v>
      </c>
      <c r="D33" s="9" t="s">
        <v>202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</row>
    <row r="34" spans="1:9" ht="14.4" x14ac:dyDescent="0.3">
      <c r="A34" s="7"/>
      <c r="B34" s="1"/>
      <c r="C34" s="6" t="s">
        <v>9</v>
      </c>
      <c r="D34" s="9" t="s">
        <v>201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</row>
    <row r="35" spans="1:9" ht="14.4" x14ac:dyDescent="0.3">
      <c r="A35" s="7"/>
      <c r="B35" s="53"/>
      <c r="C35" s="6" t="s">
        <v>6</v>
      </c>
      <c r="D35" s="9" t="s">
        <v>200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</row>
    <row r="36" spans="1:9" ht="14.4" x14ac:dyDescent="0.3">
      <c r="A36" s="7"/>
      <c r="B36" s="1">
        <v>2</v>
      </c>
      <c r="C36" s="6"/>
      <c r="D36" s="1" t="s">
        <v>199</v>
      </c>
      <c r="E36" s="62">
        <v>89137</v>
      </c>
      <c r="F36" s="62">
        <v>0</v>
      </c>
      <c r="G36" s="62">
        <v>0</v>
      </c>
      <c r="H36" s="62">
        <v>0</v>
      </c>
      <c r="I36" s="62">
        <v>0</v>
      </c>
    </row>
    <row r="37" spans="1:9" ht="14.4" x14ac:dyDescent="0.3">
      <c r="A37" s="7"/>
      <c r="B37" s="1">
        <v>3</v>
      </c>
      <c r="C37" s="6"/>
      <c r="D37" s="1" t="s">
        <v>198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</row>
    <row r="38" spans="1:9" ht="14.4" x14ac:dyDescent="0.3">
      <c r="A38" s="7"/>
      <c r="B38" s="1">
        <v>4</v>
      </c>
      <c r="C38" s="54"/>
      <c r="D38" s="18" t="s">
        <v>197</v>
      </c>
      <c r="E38" s="64">
        <f>E39+E40+E41+E42+E43</f>
        <v>0</v>
      </c>
      <c r="F38" s="64">
        <f t="shared" ref="F38:I38" si="5">F39+F40+F41+F42+F43</f>
        <v>0</v>
      </c>
      <c r="G38" s="64">
        <f t="shared" si="5"/>
        <v>0</v>
      </c>
      <c r="H38" s="64">
        <f t="shared" si="5"/>
        <v>0</v>
      </c>
      <c r="I38" s="64">
        <f t="shared" si="5"/>
        <v>0</v>
      </c>
    </row>
    <row r="39" spans="1:9" ht="14.4" x14ac:dyDescent="0.3">
      <c r="A39" s="7"/>
      <c r="B39" s="53"/>
      <c r="C39" s="6" t="s">
        <v>13</v>
      </c>
      <c r="D39" s="34" t="s">
        <v>196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</row>
    <row r="40" spans="1:9" ht="14.4" x14ac:dyDescent="0.3">
      <c r="A40" s="7"/>
      <c r="B40" s="53"/>
      <c r="C40" s="6" t="s">
        <v>11</v>
      </c>
      <c r="D40" s="34" t="s">
        <v>125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</row>
    <row r="41" spans="1:9" ht="14.4" x14ac:dyDescent="0.3">
      <c r="A41" s="7"/>
      <c r="B41" s="1"/>
      <c r="C41" s="6" t="s">
        <v>9</v>
      </c>
      <c r="D41" s="9" t="s">
        <v>108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</row>
    <row r="42" spans="1:9" ht="14.4" x14ac:dyDescent="0.3">
      <c r="A42" s="7"/>
      <c r="B42" s="1"/>
      <c r="C42" s="6" t="s">
        <v>6</v>
      </c>
      <c r="D42" s="9" t="s">
        <v>107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</row>
    <row r="43" spans="1:9" ht="14.4" x14ac:dyDescent="0.3">
      <c r="A43" s="7"/>
      <c r="B43" s="1"/>
      <c r="C43" s="6" t="s">
        <v>17</v>
      </c>
      <c r="D43" s="9" t="s">
        <v>127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</row>
    <row r="44" spans="1:9" ht="14.4" x14ac:dyDescent="0.3">
      <c r="A44" s="7"/>
      <c r="B44" s="1">
        <v>5</v>
      </c>
      <c r="C44" s="6"/>
      <c r="D44" s="1" t="s">
        <v>195</v>
      </c>
      <c r="E44" s="64">
        <f>E45+E46+E47+E48</f>
        <v>14123989</v>
      </c>
      <c r="F44" s="64">
        <f t="shared" ref="F44:I44" si="6">F45+F46+F47+F48</f>
        <v>0</v>
      </c>
      <c r="G44" s="64">
        <f t="shared" si="6"/>
        <v>6165154.8099999996</v>
      </c>
      <c r="H44" s="64">
        <f t="shared" si="6"/>
        <v>3662937.63</v>
      </c>
      <c r="I44" s="64">
        <f t="shared" si="6"/>
        <v>0</v>
      </c>
    </row>
    <row r="45" spans="1:9" ht="14.4" x14ac:dyDescent="0.3">
      <c r="A45" s="7"/>
      <c r="B45" s="1"/>
      <c r="C45" s="6" t="s">
        <v>13</v>
      </c>
      <c r="D45" s="9" t="s">
        <v>194</v>
      </c>
      <c r="E45" s="62">
        <v>20138</v>
      </c>
      <c r="F45" s="62">
        <v>0</v>
      </c>
      <c r="G45" s="62">
        <v>0</v>
      </c>
      <c r="H45" s="62">
        <v>0</v>
      </c>
      <c r="I45" s="62">
        <v>0</v>
      </c>
    </row>
    <row r="46" spans="1:9" ht="14.4" x14ac:dyDescent="0.3">
      <c r="A46" s="7"/>
      <c r="B46" s="1"/>
      <c r="C46" s="6" t="s">
        <v>11</v>
      </c>
      <c r="D46" s="9" t="s">
        <v>193</v>
      </c>
      <c r="E46" s="62">
        <v>36946</v>
      </c>
      <c r="F46" s="62">
        <v>0</v>
      </c>
      <c r="G46" s="62">
        <v>0</v>
      </c>
      <c r="H46" s="62">
        <v>0</v>
      </c>
      <c r="I46" s="62">
        <v>0</v>
      </c>
    </row>
    <row r="47" spans="1:9" ht="14.4" x14ac:dyDescent="0.3">
      <c r="A47" s="7"/>
      <c r="B47" s="1"/>
      <c r="C47" s="6" t="s">
        <v>9</v>
      </c>
      <c r="D47" s="9" t="s">
        <v>192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</row>
    <row r="48" spans="1:9" ht="15" thickBot="1" x14ac:dyDescent="0.35">
      <c r="A48" s="7"/>
      <c r="B48" s="1"/>
      <c r="C48" s="6" t="s">
        <v>6</v>
      </c>
      <c r="D48" s="9" t="s">
        <v>101</v>
      </c>
      <c r="E48" s="62">
        <v>14066905</v>
      </c>
      <c r="F48" s="62">
        <v>0</v>
      </c>
      <c r="G48" s="62">
        <v>6165154.8099999996</v>
      </c>
      <c r="H48" s="62">
        <v>3662937.63</v>
      </c>
      <c r="I48" s="62">
        <v>0</v>
      </c>
    </row>
    <row r="49" spans="1:9" ht="15" thickBot="1" x14ac:dyDescent="0.35">
      <c r="A49" s="52"/>
      <c r="B49" s="51"/>
      <c r="C49" s="50"/>
      <c r="D49" s="49" t="s">
        <v>191</v>
      </c>
      <c r="E49" s="68">
        <f>E31+E36+E37+E38+E44</f>
        <v>14213126</v>
      </c>
      <c r="F49" s="68">
        <f t="shared" ref="F49:I49" si="7">F31+F36+F37+F38+F44</f>
        <v>0</v>
      </c>
      <c r="G49" s="68">
        <f t="shared" si="7"/>
        <v>6165154.8099999996</v>
      </c>
      <c r="H49" s="68">
        <f t="shared" si="7"/>
        <v>3662937.63</v>
      </c>
      <c r="I49" s="68">
        <f t="shared" si="7"/>
        <v>0</v>
      </c>
    </row>
    <row r="50" spans="1:9" ht="14.4" x14ac:dyDescent="0.3">
      <c r="A50" s="7"/>
      <c r="B50" s="1"/>
      <c r="C50" s="6"/>
      <c r="D50" s="1"/>
      <c r="E50" s="61"/>
      <c r="F50" s="61"/>
      <c r="G50" s="61"/>
      <c r="H50" s="61"/>
      <c r="I50" s="61"/>
    </row>
    <row r="51" spans="1:9" ht="14.4" x14ac:dyDescent="0.3">
      <c r="A51" s="7"/>
      <c r="B51" s="1"/>
      <c r="C51" s="6"/>
      <c r="D51" s="12" t="s">
        <v>190</v>
      </c>
      <c r="E51" s="61"/>
      <c r="F51" s="61"/>
      <c r="G51" s="61"/>
      <c r="H51" s="61"/>
      <c r="I51" s="61"/>
    </row>
    <row r="52" spans="1:9" ht="14.4" x14ac:dyDescent="0.3">
      <c r="A52" s="7" t="s">
        <v>119</v>
      </c>
      <c r="B52" s="1"/>
      <c r="C52" s="6"/>
      <c r="D52" s="1" t="s">
        <v>189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</row>
    <row r="53" spans="1:9" ht="14.4" x14ac:dyDescent="0.3">
      <c r="A53" s="7" t="s">
        <v>116</v>
      </c>
      <c r="B53" s="1"/>
      <c r="C53" s="6"/>
      <c r="D53" s="1" t="s">
        <v>188</v>
      </c>
      <c r="E53" s="64">
        <f>E54+E57+E58</f>
        <v>0</v>
      </c>
      <c r="F53" s="64">
        <f t="shared" ref="F53:I53" si="8">F54+F57+F58</f>
        <v>0</v>
      </c>
      <c r="G53" s="64">
        <f t="shared" si="8"/>
        <v>0</v>
      </c>
      <c r="H53" s="64">
        <f t="shared" si="8"/>
        <v>0</v>
      </c>
      <c r="I53" s="64">
        <f t="shared" si="8"/>
        <v>0</v>
      </c>
    </row>
    <row r="54" spans="1:9" ht="14.4" x14ac:dyDescent="0.3">
      <c r="A54" s="7"/>
      <c r="B54" s="1">
        <v>1</v>
      </c>
      <c r="C54" s="6"/>
      <c r="D54" s="1" t="s">
        <v>187</v>
      </c>
      <c r="E54" s="64">
        <f>E55+E56</f>
        <v>0</v>
      </c>
      <c r="F54" s="64">
        <f t="shared" ref="F54:I54" si="9">F55+F56</f>
        <v>0</v>
      </c>
      <c r="G54" s="64">
        <f t="shared" si="9"/>
        <v>0</v>
      </c>
      <c r="H54" s="64">
        <f t="shared" si="9"/>
        <v>0</v>
      </c>
      <c r="I54" s="64">
        <f t="shared" si="9"/>
        <v>0</v>
      </c>
    </row>
    <row r="55" spans="1:9" ht="14.4" x14ac:dyDescent="0.3">
      <c r="A55" s="7"/>
      <c r="B55" s="1"/>
      <c r="C55" s="6" t="s">
        <v>13</v>
      </c>
      <c r="D55" s="1" t="s">
        <v>186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</row>
    <row r="56" spans="1:9" ht="14.4" x14ac:dyDescent="0.3">
      <c r="A56" s="7"/>
      <c r="B56" s="1"/>
      <c r="C56" s="6" t="s">
        <v>11</v>
      </c>
      <c r="D56" s="1" t="s">
        <v>36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</row>
    <row r="57" spans="1:9" ht="14.4" x14ac:dyDescent="0.3">
      <c r="A57" s="7"/>
      <c r="B57" s="1">
        <v>2</v>
      </c>
      <c r="C57" s="6"/>
      <c r="D57" s="1" t="s">
        <v>185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</row>
    <row r="58" spans="1:9" ht="15" thickBot="1" x14ac:dyDescent="0.35">
      <c r="A58" s="7"/>
      <c r="B58" s="1">
        <v>3</v>
      </c>
      <c r="C58" s="6"/>
      <c r="D58" s="1" t="s">
        <v>184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</row>
    <row r="59" spans="1:9" ht="15" thickBot="1" x14ac:dyDescent="0.35">
      <c r="A59" s="7"/>
      <c r="B59" s="1"/>
      <c r="C59" s="6"/>
      <c r="D59" s="8" t="s">
        <v>183</v>
      </c>
      <c r="E59" s="68">
        <f>E52+E53</f>
        <v>0</v>
      </c>
      <c r="F59" s="68">
        <f t="shared" ref="F59:I59" si="10">F52+F53</f>
        <v>0</v>
      </c>
      <c r="G59" s="68">
        <f t="shared" si="10"/>
        <v>0</v>
      </c>
      <c r="H59" s="68">
        <f t="shared" si="10"/>
        <v>0</v>
      </c>
      <c r="I59" s="68">
        <f t="shared" si="10"/>
        <v>0</v>
      </c>
    </row>
    <row r="60" spans="1:9" ht="15" thickBot="1" x14ac:dyDescent="0.35">
      <c r="A60" s="7"/>
      <c r="B60" s="1"/>
      <c r="C60" s="6"/>
      <c r="D60" s="1"/>
      <c r="E60" s="61"/>
      <c r="F60" s="61"/>
      <c r="G60" s="61"/>
      <c r="H60" s="61"/>
      <c r="I60" s="61"/>
    </row>
    <row r="61" spans="1:9" ht="15" thickBot="1" x14ac:dyDescent="0.35">
      <c r="A61" s="7"/>
      <c r="B61" s="1"/>
      <c r="C61" s="6"/>
      <c r="D61" s="8" t="s">
        <v>182</v>
      </c>
      <c r="E61" s="68">
        <f>+E59+E49+E28+E25+E18</f>
        <v>16957241</v>
      </c>
      <c r="F61" s="68">
        <f t="shared" ref="F61:I61" si="11">+F59+F49+F28+F25+F18</f>
        <v>0</v>
      </c>
      <c r="G61" s="68">
        <f t="shared" si="11"/>
        <v>8514886.2599999998</v>
      </c>
      <c r="H61" s="68">
        <f t="shared" si="11"/>
        <v>3662937.63</v>
      </c>
      <c r="I61" s="68">
        <f t="shared" si="11"/>
        <v>0</v>
      </c>
    </row>
    <row r="62" spans="1:9" ht="14.4" x14ac:dyDescent="0.3">
      <c r="A62" s="7"/>
      <c r="B62" s="1"/>
      <c r="C62" s="6"/>
      <c r="D62" s="8"/>
      <c r="E62" s="73"/>
      <c r="F62" s="73"/>
      <c r="G62" s="73"/>
      <c r="H62" s="73"/>
      <c r="I62" s="73"/>
    </row>
    <row r="63" spans="1:9" ht="14.4" x14ac:dyDescent="0.3">
      <c r="A63" s="7"/>
      <c r="B63" s="1"/>
      <c r="C63" s="6"/>
      <c r="D63" s="48" t="s">
        <v>181</v>
      </c>
      <c r="E63" s="61"/>
      <c r="F63" s="61"/>
      <c r="G63" s="61"/>
      <c r="H63" s="61"/>
      <c r="I63" s="61"/>
    </row>
    <row r="64" spans="1:9" ht="14.4" x14ac:dyDescent="0.3">
      <c r="A64" s="7"/>
      <c r="B64" s="1"/>
      <c r="C64" s="6"/>
      <c r="D64" s="1" t="s">
        <v>180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</row>
    <row r="65" spans="1:9" ht="14.4" x14ac:dyDescent="0.3">
      <c r="A65" s="7"/>
      <c r="B65" s="1"/>
      <c r="C65" s="6"/>
      <c r="D65" s="1" t="s">
        <v>179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</row>
    <row r="66" spans="1:9" ht="14.4" x14ac:dyDescent="0.3">
      <c r="A66" s="7"/>
      <c r="B66" s="1"/>
      <c r="C66" s="6"/>
      <c r="D66" s="1" t="s">
        <v>178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</row>
    <row r="67" spans="1:9" ht="14.4" x14ac:dyDescent="0.3">
      <c r="A67" s="7"/>
      <c r="B67" s="1"/>
      <c r="C67" s="6"/>
      <c r="D67" s="1" t="s">
        <v>177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</row>
    <row r="68" spans="1:9" ht="14.4" x14ac:dyDescent="0.3">
      <c r="A68" s="7"/>
      <c r="B68" s="1"/>
      <c r="C68" s="6"/>
      <c r="D68" s="1" t="s">
        <v>176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</row>
    <row r="69" spans="1:9" ht="14.4" x14ac:dyDescent="0.3">
      <c r="A69" s="7"/>
      <c r="B69" s="1"/>
      <c r="C69" s="6"/>
      <c r="D69" s="1" t="s">
        <v>175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</row>
    <row r="70" spans="1:9" ht="15" thickBot="1" x14ac:dyDescent="0.35">
      <c r="A70" s="7"/>
      <c r="B70" s="1"/>
      <c r="C70" s="6"/>
      <c r="D70" s="1" t="s">
        <v>174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</row>
    <row r="71" spans="1:9" ht="15" thickBot="1" x14ac:dyDescent="0.35">
      <c r="A71" s="4"/>
      <c r="B71" s="24"/>
      <c r="C71" s="3"/>
      <c r="D71" s="30" t="s">
        <v>173</v>
      </c>
      <c r="E71" s="68">
        <f>E64+E65+E66+E67+E68+E69+E70</f>
        <v>0</v>
      </c>
      <c r="F71" s="68">
        <f t="shared" ref="F71:I71" si="12">F64+F65+F66+F67+F68+F69+F70</f>
        <v>0</v>
      </c>
      <c r="G71" s="68">
        <f t="shared" si="12"/>
        <v>0</v>
      </c>
      <c r="H71" s="68">
        <f t="shared" si="12"/>
        <v>0</v>
      </c>
      <c r="I71" s="68">
        <f t="shared" si="12"/>
        <v>0</v>
      </c>
    </row>
    <row r="72" spans="1:9" ht="15" thickTop="1" x14ac:dyDescent="0.3">
      <c r="A72" s="1"/>
      <c r="B72" s="1"/>
      <c r="C72" s="1"/>
      <c r="D72" s="1"/>
      <c r="E72" s="71"/>
      <c r="F72" s="71"/>
      <c r="G72" s="71"/>
      <c r="H72" s="71"/>
      <c r="I72" s="71"/>
    </row>
    <row r="73" spans="1:9" ht="14.4" x14ac:dyDescent="0.3">
      <c r="A73" s="1"/>
      <c r="B73" s="1"/>
      <c r="C73" s="1"/>
      <c r="D73" s="92"/>
      <c r="E73" s="92"/>
      <c r="F73" s="27"/>
      <c r="G73" s="27"/>
      <c r="H73" s="27"/>
      <c r="I73" s="27"/>
    </row>
    <row r="74" spans="1:9" ht="14.4" x14ac:dyDescent="0.3">
      <c r="A74" s="1"/>
      <c r="B74" s="1"/>
      <c r="C74" s="1"/>
      <c r="D74" s="92"/>
      <c r="E74" s="92"/>
      <c r="F74" s="27"/>
      <c r="G74" s="27"/>
      <c r="H74" s="27"/>
      <c r="I74" s="27"/>
    </row>
  </sheetData>
  <mergeCells count="9">
    <mergeCell ref="A1:E1"/>
    <mergeCell ref="I5:I6"/>
    <mergeCell ref="D5:D6"/>
    <mergeCell ref="D73:E73"/>
    <mergeCell ref="D74:E74"/>
    <mergeCell ref="E5:E6"/>
    <mergeCell ref="F5:F6"/>
    <mergeCell ref="G5:G6"/>
    <mergeCell ref="H5:H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60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Conto ec</vt:lpstr>
      <vt:lpstr>SP-Attivo</vt:lpstr>
      <vt:lpstr>SP- Passivo </vt:lpstr>
      <vt:lpstr>'Conto ec'!Area_stampa</vt:lpstr>
      <vt:lpstr>'SP- Passivo '!Area_stampa</vt:lpstr>
      <vt:lpstr>'SP-Attivo'!Area_stampa</vt:lpstr>
      <vt:lpstr>'Conto ec'!Titoli_stampa</vt:lpstr>
      <vt:lpstr>'SP- Passivo '!Titoli_stampa</vt:lpstr>
      <vt:lpstr>'SP-Attivo'!Titoli_stampa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Ruffini</dc:creator>
  <cp:lastModifiedBy>Erica Pantano</cp:lastModifiedBy>
  <dcterms:created xsi:type="dcterms:W3CDTF">2019-06-04T14:24:43Z</dcterms:created>
  <dcterms:modified xsi:type="dcterms:W3CDTF">2026-04-09T12:19:27Z</dcterms:modified>
</cp:coreProperties>
</file>